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8_{F9ECAF20-15B7-4977-9DE7-79A56E76693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7" i="2"/>
  <c r="H6" i="2"/>
  <c r="H1" i="2" l="1"/>
  <c r="G1" i="4"/>
  <c r="D15" i="1" s="1"/>
  <c r="C15" i="1"/>
  <c r="C14" i="1"/>
  <c r="H1" i="4"/>
  <c r="G1" i="5"/>
  <c r="D16" i="1" s="1"/>
  <c r="C16" i="1"/>
  <c r="H1" i="5"/>
  <c r="H1" i="3"/>
  <c r="G1" i="3" s="1"/>
  <c r="D14" i="1" s="1"/>
  <c r="C9" i="1"/>
  <c r="A9" i="1"/>
  <c r="E9" i="1" l="1"/>
  <c r="G1" i="2"/>
  <c r="D13" i="1" s="1"/>
</calcChain>
</file>

<file path=xl/sharedStrings.xml><?xml version="1.0" encoding="utf-8"?>
<sst xmlns="http://schemas.openxmlformats.org/spreadsheetml/2006/main" count="104" uniqueCount="80">
  <si>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</si>
  <si>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</si>
  <si>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</si>
  <si>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</si>
  <si>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</si>
  <si>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</si>
  <si>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</si>
  <si>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</si>
  <si>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</si>
  <si>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</si>
  <si>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</si>
  <si>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</si>
  <si>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</si>
  <si>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</si>
  <si>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</si>
  <si>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</si>
  <si>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</si>
  <si>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</si>
  <si>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</si>
  <si>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</si>
  <si>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IST. ISTRUZIONE SUP. I.S. M. CARAFA  N. GIUSTINIANI</t>
  </si>
  <si>
    <t>82032 CERRETO SANNITA (BN) PIAZZA L. SODO, 2 C.F. 92048810623 C.M. BNIS022003</t>
  </si>
  <si>
    <t>EFAT/2022/2959 del 29/12/2022</t>
  </si>
  <si>
    <t>25 del 12/01/2023</t>
  </si>
  <si>
    <t>3/PA del 02/01/2023</t>
  </si>
  <si>
    <t>FPA 1/23 del 10/01/2023</t>
  </si>
  <si>
    <t>1023011879 del 23/01/2023</t>
  </si>
  <si>
    <t>11/01 del 11/01/2023</t>
  </si>
  <si>
    <t>V1-2682 del 20/12/2022</t>
  </si>
  <si>
    <t>2022A000008345 del 21/12/2022</t>
  </si>
  <si>
    <t>1406 del 29/12/2022</t>
  </si>
  <si>
    <t>51/2022 del 31/12/2022</t>
  </si>
  <si>
    <t>1023033645 del 06/02/2023</t>
  </si>
  <si>
    <t>101 del 09/02/2023</t>
  </si>
  <si>
    <t>01/2023 del 25/01/2023</t>
  </si>
  <si>
    <t>115/FVISE del 17/02/2023</t>
  </si>
  <si>
    <t>U1230000020676 del 24/01/2023</t>
  </si>
  <si>
    <t>U1230000020677 del 24/01/2023</t>
  </si>
  <si>
    <t>U1230000021646 del 08/02/2023</t>
  </si>
  <si>
    <t>U1230000021643 del 08/02/2023</t>
  </si>
  <si>
    <t>140/PA del 13/02/2023</t>
  </si>
  <si>
    <t>6/PA del 16/02/2023</t>
  </si>
  <si>
    <t>9/2023 del 24/02/2023</t>
  </si>
  <si>
    <t>PA/8/D del 01/03/2023</t>
  </si>
  <si>
    <t>2023A000002023 del 21/02/2023</t>
  </si>
  <si>
    <t>1023063381 del 04/03/2023</t>
  </si>
  <si>
    <t>1068 del 17/03/2023</t>
  </si>
  <si>
    <t>115/E del 09/03/2023</t>
  </si>
  <si>
    <t>299 del 09/03/2023</t>
  </si>
  <si>
    <t>01568/23 del 17/03/2023</t>
  </si>
  <si>
    <t>254/PA del 23/03/2023</t>
  </si>
  <si>
    <t>10/2023 del 20/03/2023</t>
  </si>
  <si>
    <t>07/2023 del 27/02/2023</t>
  </si>
  <si>
    <t>5230/FVISE del 10/03/2023</t>
  </si>
  <si>
    <t>1023086466 del 10/04/2023</t>
  </si>
  <si>
    <t>1023093997 del 12/04/2023</t>
  </si>
  <si>
    <t>4/PA del 13/04/2023</t>
  </si>
  <si>
    <t>20/2023 del 16/04/2023</t>
  </si>
  <si>
    <t>21/2023 del 16/04/2023</t>
  </si>
  <si>
    <t>22/2023 del 16/04/2023</t>
  </si>
  <si>
    <t>201 del 20/04/2023</t>
  </si>
  <si>
    <t>198B del 21/04/2023</t>
  </si>
  <si>
    <t>23/PA del 28/04/2023</t>
  </si>
  <si>
    <t>5/PA del 13/04/2023</t>
  </si>
  <si>
    <t>1023119820 del 02/05/2023</t>
  </si>
  <si>
    <t>29/2023 del 30/04/2023</t>
  </si>
  <si>
    <t>FPA 70/22 del 31/12/2022</t>
  </si>
  <si>
    <t>30/2023 del 30/04/2023</t>
  </si>
  <si>
    <t>287/2022 del 20/09/2022</t>
  </si>
  <si>
    <t>593 del 27/08/2022</t>
  </si>
  <si>
    <t>211 del 09/05/2023</t>
  </si>
  <si>
    <t>36/2023 del 11/05/2023</t>
  </si>
  <si>
    <t>31/2023 del 15/05/2023</t>
  </si>
  <si>
    <t>28/PA del 17/05/2023</t>
  </si>
  <si>
    <t>30/PA del 26/05/2023</t>
  </si>
  <si>
    <t>230 del 25/05/2023</t>
  </si>
  <si>
    <t>1023148298 del 01/06/2023</t>
  </si>
  <si>
    <t>62/2023 del 13/06/2023</t>
  </si>
  <si>
    <t>55 del 14/06/2023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</si>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</sst>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57</v>
      </c>
      <c r="B9" s="35"/>
      <c r="C9" s="34">
        <f>SUM(C13:C16)</f>
        <v>147763.44999999998</v>
      </c>
      <c r="D9" s="35"/>
      <c r="E9" s="40">
        <f>('Trimestre 1'!H1+'Trimestre 2'!H1+'Trimestre 3'!H1+'Trimestre 4'!H1)/C9</f>
        <v>30.153286350582643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24</v>
      </c>
      <c r="C13" s="29">
        <f>'Trimestre 1'!B1</f>
        <v>16813.769999999997</v>
      </c>
      <c r="D13" s="29">
        <f>'Trimestre 1'!G1</f>
        <v>-10.237569563518477</v>
      </c>
      <c r="E13" s="29">
        <v>196647.12</v>
      </c>
      <c r="F13" s="33" t="s">
        <v>79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33</v>
      </c>
      <c r="C14" s="29">
        <f>'Trimestre 2'!B1</f>
        <v>130949.68</v>
      </c>
      <c r="D14" s="29">
        <f>'Trimestre 2'!G1</f>
        <v>35.339420149785781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16813.769999999997</v>
      </c>
      <c r="C1">
        <f>COUNTA(A4:A353)</f>
        <v>24</v>
      </c>
      <c r="G1" s="16">
        <f>IF(B1&lt;&gt;0,H1/B1,0)</f>
        <v>-10.237569563518477</v>
      </c>
      <c r="H1" s="15">
        <f>SUM(H4:H353)</f>
        <v>-172132.14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170</v>
      </c>
      <c r="C4" s="13">
        <v>44965</v>
      </c>
      <c r="D4" s="13">
        <v>44964</v>
      </c>
      <c r="E4" s="13"/>
      <c r="F4" s="13"/>
      <c r="G4" s="1">
        <f>D4-C4-(F4-E4)</f>
        <v>-1</v>
      </c>
      <c r="H4" s="12">
        <f>B4*G4</f>
        <v>-170</v>
      </c>
    </row>
    <row r="5" spans="1:8" x14ac:dyDescent="0.25">
      <c r="A5" s="19" t="s">
        <v>23</v>
      </c>
      <c r="B5" s="12">
        <v>80</v>
      </c>
      <c r="C5" s="13">
        <v>44979</v>
      </c>
      <c r="D5" s="13">
        <v>44964</v>
      </c>
      <c r="E5" s="13"/>
      <c r="F5" s="13"/>
      <c r="G5" s="1">
        <f t="shared" ref="G5:G68" si="0">D5-C5-(F5-E5)</f>
        <v>-15</v>
      </c>
      <c r="H5" s="12">
        <f t="shared" ref="H5:H68" si="1">B5*G5</f>
        <v>-1200</v>
      </c>
    </row>
    <row r="6" spans="1:8" x14ac:dyDescent="0.25">
      <c r="A6" s="19" t="s">
        <v>24</v>
      </c>
      <c r="B6" s="12">
        <v>3600</v>
      </c>
      <c r="C6" s="13">
        <v>44965</v>
      </c>
      <c r="D6" s="13">
        <v>44964</v>
      </c>
      <c r="E6" s="13"/>
      <c r="F6" s="13"/>
      <c r="G6" s="1">
        <f t="shared" si="0"/>
        <v>-1</v>
      </c>
      <c r="H6" s="12">
        <f t="shared" si="1"/>
        <v>-3600</v>
      </c>
    </row>
    <row r="7" spans="1:8" x14ac:dyDescent="0.25">
      <c r="A7" s="19" t="s">
        <v>25</v>
      </c>
      <c r="B7" s="12">
        <v>1960.45</v>
      </c>
      <c r="C7" s="13">
        <v>44982</v>
      </c>
      <c r="D7" s="13">
        <v>44964</v>
      </c>
      <c r="E7" s="13"/>
      <c r="F7" s="13"/>
      <c r="G7" s="1">
        <f t="shared" si="0"/>
        <v>-18</v>
      </c>
      <c r="H7" s="12">
        <f t="shared" si="1"/>
        <v>-35288.1</v>
      </c>
    </row>
    <row r="8" spans="1:8" x14ac:dyDescent="0.25">
      <c r="A8" s="19" t="s">
        <v>26</v>
      </c>
      <c r="B8" s="12">
        <v>104.32</v>
      </c>
      <c r="C8" s="13">
        <v>44982</v>
      </c>
      <c r="D8" s="13">
        <v>44964</v>
      </c>
      <c r="E8" s="13"/>
      <c r="F8" s="13"/>
      <c r="G8" s="1">
        <f t="shared" si="0"/>
        <v>-18</v>
      </c>
      <c r="H8" s="12">
        <f t="shared" si="1"/>
        <v>-1877.7599999999998</v>
      </c>
    </row>
    <row r="9" spans="1:8" x14ac:dyDescent="0.25">
      <c r="A9" s="19" t="s">
        <v>27</v>
      </c>
      <c r="B9" s="12">
        <v>441.4</v>
      </c>
      <c r="C9" s="13">
        <v>44979</v>
      </c>
      <c r="D9" s="13">
        <v>44964</v>
      </c>
      <c r="E9" s="13"/>
      <c r="F9" s="13"/>
      <c r="G9" s="1">
        <f t="shared" si="0"/>
        <v>-15</v>
      </c>
      <c r="H9" s="12">
        <f t="shared" si="1"/>
        <v>-6621</v>
      </c>
    </row>
    <row r="10" spans="1:8" x14ac:dyDescent="0.25">
      <c r="A10" s="19" t="s">
        <v>28</v>
      </c>
      <c r="B10" s="12">
        <v>293</v>
      </c>
      <c r="C10" s="13">
        <v>44946</v>
      </c>
      <c r="D10" s="13">
        <v>44964</v>
      </c>
      <c r="E10" s="13"/>
      <c r="F10" s="13"/>
      <c r="G10" s="1">
        <f t="shared" si="0"/>
        <v>18</v>
      </c>
      <c r="H10" s="12">
        <f t="shared" si="1"/>
        <v>5274</v>
      </c>
    </row>
    <row r="11" spans="1:8" x14ac:dyDescent="0.25">
      <c r="A11" s="19" t="s">
        <v>29</v>
      </c>
      <c r="B11" s="12">
        <v>80</v>
      </c>
      <c r="C11" s="13">
        <v>44953</v>
      </c>
      <c r="D11" s="13">
        <v>44971</v>
      </c>
      <c r="E11" s="13"/>
      <c r="F11" s="13"/>
      <c r="G11" s="1">
        <f t="shared" si="0"/>
        <v>18</v>
      </c>
      <c r="H11" s="12">
        <f t="shared" si="1"/>
        <v>1440</v>
      </c>
    </row>
    <row r="12" spans="1:8" x14ac:dyDescent="0.25">
      <c r="A12" s="19" t="s">
        <v>30</v>
      </c>
      <c r="B12" s="12">
        <v>688.5</v>
      </c>
      <c r="C12" s="13">
        <v>44965</v>
      </c>
      <c r="D12" s="13">
        <v>44971</v>
      </c>
      <c r="E12" s="13"/>
      <c r="F12" s="13"/>
      <c r="G12" s="1">
        <f t="shared" si="0"/>
        <v>6</v>
      </c>
      <c r="H12" s="12">
        <f t="shared" si="1"/>
        <v>4131</v>
      </c>
    </row>
    <row r="13" spans="1:8" x14ac:dyDescent="0.25">
      <c r="A13" s="19" t="s">
        <v>31</v>
      </c>
      <c r="B13" s="12">
        <v>213.64</v>
      </c>
      <c r="C13" s="13">
        <v>44965</v>
      </c>
      <c r="D13" s="13">
        <v>44971</v>
      </c>
      <c r="E13" s="13"/>
      <c r="F13" s="13"/>
      <c r="G13" s="1">
        <f t="shared" si="0"/>
        <v>6</v>
      </c>
      <c r="H13" s="12">
        <f t="shared" si="1"/>
        <v>1281.8399999999999</v>
      </c>
    </row>
    <row r="14" spans="1:8" x14ac:dyDescent="0.25">
      <c r="A14" s="19" t="s">
        <v>32</v>
      </c>
      <c r="B14" s="12">
        <v>40.43</v>
      </c>
      <c r="C14" s="13">
        <v>44994</v>
      </c>
      <c r="D14" s="13">
        <v>44971</v>
      </c>
      <c r="E14" s="13"/>
      <c r="F14" s="13"/>
      <c r="G14" s="1">
        <f t="shared" si="0"/>
        <v>-23</v>
      </c>
      <c r="H14" s="12">
        <f t="shared" si="1"/>
        <v>-929.89</v>
      </c>
    </row>
    <row r="15" spans="1:8" x14ac:dyDescent="0.25">
      <c r="A15" s="19" t="s">
        <v>33</v>
      </c>
      <c r="B15" s="12">
        <v>1772.3</v>
      </c>
      <c r="C15" s="13">
        <v>44998</v>
      </c>
      <c r="D15" s="13">
        <v>44971</v>
      </c>
      <c r="E15" s="13"/>
      <c r="F15" s="13"/>
      <c r="G15" s="1">
        <f t="shared" si="0"/>
        <v>-27</v>
      </c>
      <c r="H15" s="12">
        <f t="shared" si="1"/>
        <v>-47852.1</v>
      </c>
    </row>
    <row r="16" spans="1:8" x14ac:dyDescent="0.25">
      <c r="A16" s="19" t="s">
        <v>34</v>
      </c>
      <c r="B16" s="12">
        <v>1272.73</v>
      </c>
      <c r="C16" s="13">
        <v>44994</v>
      </c>
      <c r="D16" s="13">
        <v>44971</v>
      </c>
      <c r="E16" s="13"/>
      <c r="F16" s="13"/>
      <c r="G16" s="1">
        <f t="shared" si="0"/>
        <v>-23</v>
      </c>
      <c r="H16" s="12">
        <f t="shared" si="1"/>
        <v>-29272.79</v>
      </c>
    </row>
    <row r="17" spans="1:8" x14ac:dyDescent="0.25">
      <c r="A17" s="19" t="s">
        <v>35</v>
      </c>
      <c r="B17" s="12">
        <v>1074</v>
      </c>
      <c r="C17" s="13">
        <v>45010</v>
      </c>
      <c r="D17" s="13">
        <v>44981</v>
      </c>
      <c r="E17" s="13"/>
      <c r="F17" s="13"/>
      <c r="G17" s="1">
        <f t="shared" si="0"/>
        <v>-29</v>
      </c>
      <c r="H17" s="12">
        <f t="shared" si="1"/>
        <v>-31146</v>
      </c>
    </row>
    <row r="18" spans="1:8" x14ac:dyDescent="0.25">
      <c r="A18" s="19" t="s">
        <v>36</v>
      </c>
      <c r="B18" s="12">
        <v>3584</v>
      </c>
      <c r="C18" s="13">
        <v>44982</v>
      </c>
      <c r="D18" s="13">
        <v>44981</v>
      </c>
      <c r="E18" s="13"/>
      <c r="F18" s="13"/>
      <c r="G18" s="1">
        <f t="shared" si="0"/>
        <v>-1</v>
      </c>
      <c r="H18" s="12">
        <f t="shared" si="1"/>
        <v>-3584</v>
      </c>
    </row>
    <row r="19" spans="1:8" x14ac:dyDescent="0.25">
      <c r="A19" s="19" t="s">
        <v>37</v>
      </c>
      <c r="B19" s="12">
        <v>374</v>
      </c>
      <c r="C19" s="13">
        <v>44983</v>
      </c>
      <c r="D19" s="13">
        <v>44981</v>
      </c>
      <c r="E19" s="13"/>
      <c r="F19" s="13"/>
      <c r="G19" s="1">
        <f t="shared" si="0"/>
        <v>-2</v>
      </c>
      <c r="H19" s="12">
        <f t="shared" si="1"/>
        <v>-748</v>
      </c>
    </row>
    <row r="20" spans="1:8" x14ac:dyDescent="0.25">
      <c r="A20" s="19" t="s">
        <v>38</v>
      </c>
      <c r="B20" s="12">
        <v>152</v>
      </c>
      <c r="C20" s="13">
        <v>44998</v>
      </c>
      <c r="D20" s="13">
        <v>44981</v>
      </c>
      <c r="E20" s="13"/>
      <c r="F20" s="13"/>
      <c r="G20" s="1">
        <f t="shared" si="0"/>
        <v>-17</v>
      </c>
      <c r="H20" s="12">
        <f t="shared" si="1"/>
        <v>-2584</v>
      </c>
    </row>
    <row r="21" spans="1:8" x14ac:dyDescent="0.25">
      <c r="A21" s="19" t="s">
        <v>39</v>
      </c>
      <c r="B21" s="12">
        <v>148</v>
      </c>
      <c r="C21" s="13">
        <v>44998</v>
      </c>
      <c r="D21" s="13">
        <v>44981</v>
      </c>
      <c r="E21" s="13"/>
      <c r="F21" s="13"/>
      <c r="G21" s="1">
        <f t="shared" si="0"/>
        <v>-17</v>
      </c>
      <c r="H21" s="12">
        <f t="shared" si="1"/>
        <v>-2516</v>
      </c>
    </row>
    <row r="22" spans="1:8" x14ac:dyDescent="0.25">
      <c r="A22" s="19" t="s">
        <v>40</v>
      </c>
      <c r="B22" s="12">
        <v>32.79</v>
      </c>
      <c r="C22" s="13">
        <v>45000</v>
      </c>
      <c r="D22" s="13">
        <v>44981</v>
      </c>
      <c r="E22" s="13"/>
      <c r="F22" s="13"/>
      <c r="G22" s="1">
        <f t="shared" si="0"/>
        <v>-19</v>
      </c>
      <c r="H22" s="12">
        <f t="shared" si="1"/>
        <v>-623.01</v>
      </c>
    </row>
    <row r="23" spans="1:8" x14ac:dyDescent="0.25">
      <c r="A23" s="19" t="s">
        <v>41</v>
      </c>
      <c r="B23" s="12">
        <v>180</v>
      </c>
      <c r="C23" s="13">
        <v>45005</v>
      </c>
      <c r="D23" s="13">
        <v>44981</v>
      </c>
      <c r="E23" s="13"/>
      <c r="F23" s="13"/>
      <c r="G23" s="1">
        <f t="shared" si="0"/>
        <v>-24</v>
      </c>
      <c r="H23" s="12">
        <f t="shared" si="1"/>
        <v>-4320</v>
      </c>
    </row>
    <row r="24" spans="1:8" x14ac:dyDescent="0.25">
      <c r="A24" s="19" t="s">
        <v>42</v>
      </c>
      <c r="B24" s="12">
        <v>318.18</v>
      </c>
      <c r="C24" s="13">
        <v>45016</v>
      </c>
      <c r="D24" s="13">
        <v>44995</v>
      </c>
      <c r="E24" s="13"/>
      <c r="F24" s="13"/>
      <c r="G24" s="1">
        <f t="shared" si="0"/>
        <v>-21</v>
      </c>
      <c r="H24" s="12">
        <f t="shared" si="1"/>
        <v>-6681.78</v>
      </c>
    </row>
    <row r="25" spans="1:8" x14ac:dyDescent="0.25">
      <c r="A25" s="19" t="s">
        <v>43</v>
      </c>
      <c r="B25" s="12">
        <v>122</v>
      </c>
      <c r="C25" s="13">
        <v>45018</v>
      </c>
      <c r="D25" s="13">
        <v>44995</v>
      </c>
      <c r="E25" s="13"/>
      <c r="F25" s="13"/>
      <c r="G25" s="1">
        <f t="shared" si="0"/>
        <v>-23</v>
      </c>
      <c r="H25" s="12">
        <f t="shared" si="1"/>
        <v>-2806</v>
      </c>
    </row>
    <row r="26" spans="1:8" x14ac:dyDescent="0.25">
      <c r="A26" s="19" t="s">
        <v>44</v>
      </c>
      <c r="B26" s="12">
        <v>83.39</v>
      </c>
      <c r="C26" s="13">
        <v>45016</v>
      </c>
      <c r="D26" s="13">
        <v>44995</v>
      </c>
      <c r="E26" s="13"/>
      <c r="F26" s="13"/>
      <c r="G26" s="1">
        <f t="shared" si="0"/>
        <v>-21</v>
      </c>
      <c r="H26" s="12">
        <f t="shared" si="1"/>
        <v>-1751.19</v>
      </c>
    </row>
    <row r="27" spans="1:8" x14ac:dyDescent="0.25">
      <c r="A27" s="19" t="s">
        <v>45</v>
      </c>
      <c r="B27" s="12">
        <v>28.64</v>
      </c>
      <c r="C27" s="13">
        <v>45019</v>
      </c>
      <c r="D27" s="13">
        <v>44995</v>
      </c>
      <c r="E27" s="13"/>
      <c r="F27" s="13"/>
      <c r="G27" s="1">
        <f t="shared" si="0"/>
        <v>-24</v>
      </c>
      <c r="H27" s="12">
        <f t="shared" si="1"/>
        <v>-687.36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130949.68</v>
      </c>
      <c r="C1">
        <f>COUNTA(A4:A353)</f>
        <v>33</v>
      </c>
      <c r="G1" s="16">
        <f>IF(B1&lt;&gt;0,H1/B1,0)</f>
        <v>35.339420149785781</v>
      </c>
      <c r="H1" s="15">
        <f>SUM(H4:H353)</f>
        <v>4627685.76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46</v>
      </c>
      <c r="B4" s="12">
        <v>1400</v>
      </c>
      <c r="C4" s="13">
        <v>45036</v>
      </c>
      <c r="D4" s="13">
        <v>45019</v>
      </c>
      <c r="E4" s="13"/>
      <c r="F4" s="13"/>
      <c r="G4" s="1">
        <f>D4-C4-(F4-E4)</f>
        <v>-17</v>
      </c>
      <c r="H4" s="12">
        <f>B4*G4</f>
        <v>-23800</v>
      </c>
    </row>
    <row r="5" spans="1:8" x14ac:dyDescent="0.25">
      <c r="A5" s="19" t="s">
        <v>47</v>
      </c>
      <c r="B5" s="12">
        <v>1025.5</v>
      </c>
      <c r="C5" s="13">
        <v>45026</v>
      </c>
      <c r="D5" s="13">
        <v>45019</v>
      </c>
      <c r="E5" s="13"/>
      <c r="F5" s="13"/>
      <c r="G5" s="1">
        <f t="shared" ref="G5:G68" si="0">D5-C5-(F5-E5)</f>
        <v>-7</v>
      </c>
      <c r="H5" s="12">
        <f t="shared" ref="H5:H68" si="1">B5*G5</f>
        <v>-7178.5</v>
      </c>
    </row>
    <row r="6" spans="1:8" x14ac:dyDescent="0.25">
      <c r="A6" s="19" t="s">
        <v>48</v>
      </c>
      <c r="B6" s="12">
        <v>1267.43</v>
      </c>
      <c r="C6" s="13">
        <v>45026</v>
      </c>
      <c r="D6" s="13">
        <v>45019</v>
      </c>
      <c r="E6" s="13"/>
      <c r="F6" s="13"/>
      <c r="G6" s="1">
        <f t="shared" si="0"/>
        <v>-7</v>
      </c>
      <c r="H6" s="12">
        <f t="shared" si="1"/>
        <v>-8872.01</v>
      </c>
    </row>
    <row r="7" spans="1:8" x14ac:dyDescent="0.25">
      <c r="A7" s="19" t="s">
        <v>49</v>
      </c>
      <c r="B7" s="12">
        <v>140</v>
      </c>
      <c r="C7" s="13">
        <v>45036</v>
      </c>
      <c r="D7" s="13">
        <v>45019</v>
      </c>
      <c r="E7" s="13"/>
      <c r="F7" s="13"/>
      <c r="G7" s="1">
        <f t="shared" si="0"/>
        <v>-17</v>
      </c>
      <c r="H7" s="12">
        <f t="shared" si="1"/>
        <v>-2380</v>
      </c>
    </row>
    <row r="8" spans="1:8" x14ac:dyDescent="0.25">
      <c r="A8" s="19" t="s">
        <v>50</v>
      </c>
      <c r="B8" s="12">
        <v>560</v>
      </c>
      <c r="C8" s="13">
        <v>45039</v>
      </c>
      <c r="D8" s="13">
        <v>45019</v>
      </c>
      <c r="E8" s="13"/>
      <c r="F8" s="13"/>
      <c r="G8" s="1">
        <f t="shared" si="0"/>
        <v>-20</v>
      </c>
      <c r="H8" s="12">
        <f t="shared" si="1"/>
        <v>-11200</v>
      </c>
    </row>
    <row r="9" spans="1:8" x14ac:dyDescent="0.25">
      <c r="A9" s="19" t="s">
        <v>51</v>
      </c>
      <c r="B9" s="12">
        <v>727.27</v>
      </c>
      <c r="C9" s="13">
        <v>45043</v>
      </c>
      <c r="D9" s="13">
        <v>45019</v>
      </c>
      <c r="E9" s="13"/>
      <c r="F9" s="13"/>
      <c r="G9" s="1">
        <f t="shared" si="0"/>
        <v>-24</v>
      </c>
      <c r="H9" s="12">
        <f t="shared" si="1"/>
        <v>-17454.48</v>
      </c>
    </row>
    <row r="10" spans="1:8" x14ac:dyDescent="0.25">
      <c r="A10" s="19" t="s">
        <v>52</v>
      </c>
      <c r="B10" s="12">
        <v>963.64</v>
      </c>
      <c r="C10" s="13">
        <v>45043</v>
      </c>
      <c r="D10" s="13">
        <v>45019</v>
      </c>
      <c r="E10" s="13"/>
      <c r="F10" s="13"/>
      <c r="G10" s="1">
        <f t="shared" si="0"/>
        <v>-24</v>
      </c>
      <c r="H10" s="12">
        <f t="shared" si="1"/>
        <v>-23127.360000000001</v>
      </c>
    </row>
    <row r="11" spans="1:8" x14ac:dyDescent="0.25">
      <c r="A11" s="19" t="s">
        <v>53</v>
      </c>
      <c r="B11" s="12">
        <v>206</v>
      </c>
      <c r="C11" s="13">
        <v>45032</v>
      </c>
      <c r="D11" s="13">
        <v>45030</v>
      </c>
      <c r="E11" s="13"/>
      <c r="F11" s="13"/>
      <c r="G11" s="1">
        <f t="shared" si="0"/>
        <v>-2</v>
      </c>
      <c r="H11" s="12">
        <f t="shared" si="1"/>
        <v>-412</v>
      </c>
    </row>
    <row r="12" spans="1:8" x14ac:dyDescent="0.25">
      <c r="A12" s="19" t="s">
        <v>54</v>
      </c>
      <c r="B12" s="12">
        <v>27.09</v>
      </c>
      <c r="C12" s="13">
        <v>45059</v>
      </c>
      <c r="D12" s="13">
        <v>45030</v>
      </c>
      <c r="E12" s="13"/>
      <c r="F12" s="13"/>
      <c r="G12" s="1">
        <f t="shared" si="0"/>
        <v>-29</v>
      </c>
      <c r="H12" s="12">
        <f t="shared" si="1"/>
        <v>-785.61</v>
      </c>
    </row>
    <row r="13" spans="1:8" x14ac:dyDescent="0.25">
      <c r="A13" s="19" t="s">
        <v>55</v>
      </c>
      <c r="B13" s="12">
        <v>23.52</v>
      </c>
      <c r="C13" s="13">
        <v>45060</v>
      </c>
      <c r="D13" s="13">
        <v>45030</v>
      </c>
      <c r="E13" s="13"/>
      <c r="F13" s="13"/>
      <c r="G13" s="1">
        <f t="shared" si="0"/>
        <v>-30</v>
      </c>
      <c r="H13" s="12">
        <f t="shared" si="1"/>
        <v>-705.6</v>
      </c>
    </row>
    <row r="14" spans="1:8" x14ac:dyDescent="0.25">
      <c r="A14" s="19" t="s">
        <v>56</v>
      </c>
      <c r="B14" s="12">
        <v>40000</v>
      </c>
      <c r="C14" s="13">
        <v>45060</v>
      </c>
      <c r="D14" s="13">
        <v>45030</v>
      </c>
      <c r="E14" s="13"/>
      <c r="F14" s="13"/>
      <c r="G14" s="1">
        <f t="shared" si="0"/>
        <v>-30</v>
      </c>
      <c r="H14" s="12">
        <f t="shared" si="1"/>
        <v>-1200000</v>
      </c>
    </row>
    <row r="15" spans="1:8" x14ac:dyDescent="0.25">
      <c r="A15" s="19" t="s">
        <v>57</v>
      </c>
      <c r="B15" s="12">
        <v>200</v>
      </c>
      <c r="C15" s="13">
        <v>45063</v>
      </c>
      <c r="D15" s="13">
        <v>45043</v>
      </c>
      <c r="E15" s="13"/>
      <c r="F15" s="13"/>
      <c r="G15" s="1">
        <f t="shared" si="0"/>
        <v>-20</v>
      </c>
      <c r="H15" s="12">
        <f t="shared" si="1"/>
        <v>-4000</v>
      </c>
    </row>
    <row r="16" spans="1:8" x14ac:dyDescent="0.25">
      <c r="A16" s="19" t="s">
        <v>58</v>
      </c>
      <c r="B16" s="12">
        <v>118.18</v>
      </c>
      <c r="C16" s="13">
        <v>45063</v>
      </c>
      <c r="D16" s="13">
        <v>45043</v>
      </c>
      <c r="E16" s="13"/>
      <c r="F16" s="13"/>
      <c r="G16" s="1">
        <f t="shared" si="0"/>
        <v>-20</v>
      </c>
      <c r="H16" s="12">
        <f t="shared" si="1"/>
        <v>-2363.6000000000004</v>
      </c>
    </row>
    <row r="17" spans="1:8" x14ac:dyDescent="0.25">
      <c r="A17" s="19" t="s">
        <v>59</v>
      </c>
      <c r="B17" s="12">
        <v>300</v>
      </c>
      <c r="C17" s="13">
        <v>45063</v>
      </c>
      <c r="D17" s="13">
        <v>45043</v>
      </c>
      <c r="E17" s="13"/>
      <c r="F17" s="13"/>
      <c r="G17" s="1">
        <f t="shared" si="0"/>
        <v>-20</v>
      </c>
      <c r="H17" s="12">
        <f t="shared" si="1"/>
        <v>-6000</v>
      </c>
    </row>
    <row r="18" spans="1:8" x14ac:dyDescent="0.25">
      <c r="A18" s="19" t="s">
        <v>60</v>
      </c>
      <c r="B18" s="12">
        <v>400</v>
      </c>
      <c r="C18" s="13">
        <v>45070</v>
      </c>
      <c r="D18" s="13">
        <v>45043</v>
      </c>
      <c r="E18" s="13"/>
      <c r="F18" s="13"/>
      <c r="G18" s="1">
        <f t="shared" si="0"/>
        <v>-27</v>
      </c>
      <c r="H18" s="12">
        <f t="shared" si="1"/>
        <v>-10800</v>
      </c>
    </row>
    <row r="19" spans="1:8" x14ac:dyDescent="0.25">
      <c r="A19" s="19" t="s">
        <v>61</v>
      </c>
      <c r="B19" s="12">
        <v>1229.51</v>
      </c>
      <c r="C19" s="13">
        <v>45070</v>
      </c>
      <c r="D19" s="13">
        <v>45043</v>
      </c>
      <c r="E19" s="13"/>
      <c r="F19" s="13"/>
      <c r="G19" s="1">
        <f t="shared" si="0"/>
        <v>-27</v>
      </c>
      <c r="H19" s="12">
        <f t="shared" si="1"/>
        <v>-33196.769999999997</v>
      </c>
    </row>
    <row r="20" spans="1:8" x14ac:dyDescent="0.25">
      <c r="A20" s="19" t="s">
        <v>62</v>
      </c>
      <c r="B20" s="12">
        <v>750</v>
      </c>
      <c r="C20" s="13">
        <v>45078</v>
      </c>
      <c r="D20" s="13">
        <v>45056</v>
      </c>
      <c r="E20" s="13"/>
      <c r="F20" s="13"/>
      <c r="G20" s="1">
        <f t="shared" si="0"/>
        <v>-22</v>
      </c>
      <c r="H20" s="12">
        <f t="shared" si="1"/>
        <v>-16500</v>
      </c>
    </row>
    <row r="21" spans="1:8" x14ac:dyDescent="0.25">
      <c r="A21" s="19" t="s">
        <v>63</v>
      </c>
      <c r="B21" s="12">
        <v>38110</v>
      </c>
      <c r="C21" s="13">
        <v>45079</v>
      </c>
      <c r="D21" s="13">
        <v>45056</v>
      </c>
      <c r="E21" s="13"/>
      <c r="F21" s="13"/>
      <c r="G21" s="1">
        <f t="shared" si="0"/>
        <v>-23</v>
      </c>
      <c r="H21" s="12">
        <f t="shared" si="1"/>
        <v>-876530</v>
      </c>
    </row>
    <row r="22" spans="1:8" x14ac:dyDescent="0.25">
      <c r="A22" s="19" t="s">
        <v>64</v>
      </c>
      <c r="B22" s="12">
        <v>42.79</v>
      </c>
      <c r="C22" s="13">
        <v>45079</v>
      </c>
      <c r="D22" s="13">
        <v>45056</v>
      </c>
      <c r="E22" s="13"/>
      <c r="F22" s="13"/>
      <c r="G22" s="1">
        <f t="shared" si="0"/>
        <v>-23</v>
      </c>
      <c r="H22" s="12">
        <f t="shared" si="1"/>
        <v>-984.17</v>
      </c>
    </row>
    <row r="23" spans="1:8" x14ac:dyDescent="0.25">
      <c r="A23" s="19" t="s">
        <v>65</v>
      </c>
      <c r="B23" s="12">
        <v>500</v>
      </c>
      <c r="C23" s="13">
        <v>45080</v>
      </c>
      <c r="D23" s="13">
        <v>45056</v>
      </c>
      <c r="E23" s="13"/>
      <c r="F23" s="13"/>
      <c r="G23" s="1">
        <f t="shared" si="0"/>
        <v>-24</v>
      </c>
      <c r="H23" s="12">
        <f t="shared" si="1"/>
        <v>-12000</v>
      </c>
    </row>
    <row r="24" spans="1:8" x14ac:dyDescent="0.25">
      <c r="A24" s="19" t="s">
        <v>66</v>
      </c>
      <c r="B24" s="12">
        <v>655.74</v>
      </c>
      <c r="C24" s="13">
        <v>44979</v>
      </c>
      <c r="D24" s="13">
        <v>45056</v>
      </c>
      <c r="E24" s="13"/>
      <c r="F24" s="13"/>
      <c r="G24" s="1">
        <f t="shared" si="0"/>
        <v>77</v>
      </c>
      <c r="H24" s="12">
        <f t="shared" si="1"/>
        <v>50491.98</v>
      </c>
    </row>
    <row r="25" spans="1:8" x14ac:dyDescent="0.25">
      <c r="A25" s="19" t="s">
        <v>67</v>
      </c>
      <c r="B25" s="12">
        <v>200</v>
      </c>
      <c r="C25" s="13">
        <v>45080</v>
      </c>
      <c r="D25" s="13">
        <v>45056</v>
      </c>
      <c r="E25" s="13"/>
      <c r="F25" s="13"/>
      <c r="G25" s="1">
        <f t="shared" si="0"/>
        <v>-24</v>
      </c>
      <c r="H25" s="12">
        <f t="shared" si="1"/>
        <v>-4800</v>
      </c>
    </row>
    <row r="26" spans="1:8" x14ac:dyDescent="0.25">
      <c r="A26" s="19" t="s">
        <v>68</v>
      </c>
      <c r="B26" s="12">
        <v>36020</v>
      </c>
      <c r="C26" s="13">
        <v>44872</v>
      </c>
      <c r="D26" s="13">
        <v>45064</v>
      </c>
      <c r="E26" s="13"/>
      <c r="F26" s="13"/>
      <c r="G26" s="1">
        <f t="shared" si="0"/>
        <v>192</v>
      </c>
      <c r="H26" s="12">
        <f t="shared" si="1"/>
        <v>6915840</v>
      </c>
    </row>
    <row r="27" spans="1:8" x14ac:dyDescent="0.25">
      <c r="A27" s="19" t="s">
        <v>69</v>
      </c>
      <c r="B27" s="12">
        <v>152.24</v>
      </c>
      <c r="C27" s="13">
        <v>44839</v>
      </c>
      <c r="D27" s="13">
        <v>45068</v>
      </c>
      <c r="E27" s="13"/>
      <c r="F27" s="13"/>
      <c r="G27" s="1">
        <f t="shared" si="0"/>
        <v>229</v>
      </c>
      <c r="H27" s="12">
        <f t="shared" si="1"/>
        <v>34862.959999999999</v>
      </c>
    </row>
    <row r="28" spans="1:8" x14ac:dyDescent="0.25">
      <c r="A28" s="19" t="s">
        <v>70</v>
      </c>
      <c r="B28" s="12">
        <v>588.9</v>
      </c>
      <c r="C28" s="13">
        <v>45087</v>
      </c>
      <c r="D28" s="13">
        <v>45072</v>
      </c>
      <c r="E28" s="13"/>
      <c r="F28" s="13"/>
      <c r="G28" s="1">
        <f t="shared" si="0"/>
        <v>-15</v>
      </c>
      <c r="H28" s="12">
        <f t="shared" si="1"/>
        <v>-8833.5</v>
      </c>
    </row>
    <row r="29" spans="1:8" x14ac:dyDescent="0.25">
      <c r="A29" s="19" t="s">
        <v>71</v>
      </c>
      <c r="B29" s="12">
        <v>818.18</v>
      </c>
      <c r="C29" s="13">
        <v>45087</v>
      </c>
      <c r="D29" s="13">
        <v>45072</v>
      </c>
      <c r="E29" s="13"/>
      <c r="F29" s="13"/>
      <c r="G29" s="1">
        <f t="shared" si="0"/>
        <v>-15</v>
      </c>
      <c r="H29" s="12">
        <f t="shared" si="1"/>
        <v>-12272.699999999999</v>
      </c>
    </row>
    <row r="30" spans="1:8" x14ac:dyDescent="0.25">
      <c r="A30" s="19" t="s">
        <v>72</v>
      </c>
      <c r="B30" s="12">
        <v>300</v>
      </c>
      <c r="C30" s="13">
        <v>45092</v>
      </c>
      <c r="D30" s="13">
        <v>45072</v>
      </c>
      <c r="E30" s="13"/>
      <c r="F30" s="13"/>
      <c r="G30" s="1">
        <f t="shared" si="0"/>
        <v>-20</v>
      </c>
      <c r="H30" s="12">
        <f t="shared" si="1"/>
        <v>-6000</v>
      </c>
    </row>
    <row r="31" spans="1:8" x14ac:dyDescent="0.25">
      <c r="A31" s="19" t="s">
        <v>73</v>
      </c>
      <c r="B31" s="12">
        <v>2727</v>
      </c>
      <c r="C31" s="13">
        <v>45094</v>
      </c>
      <c r="D31" s="13">
        <v>45072</v>
      </c>
      <c r="E31" s="13"/>
      <c r="F31" s="13"/>
      <c r="G31" s="1">
        <f t="shared" si="0"/>
        <v>-22</v>
      </c>
      <c r="H31" s="12">
        <f t="shared" si="1"/>
        <v>-59994</v>
      </c>
    </row>
    <row r="32" spans="1:8" x14ac:dyDescent="0.25">
      <c r="A32" s="19" t="s">
        <v>74</v>
      </c>
      <c r="B32" s="12">
        <v>300</v>
      </c>
      <c r="C32" s="13">
        <v>45105</v>
      </c>
      <c r="D32" s="13">
        <v>45100</v>
      </c>
      <c r="E32" s="13"/>
      <c r="F32" s="13"/>
      <c r="G32" s="1">
        <f t="shared" si="0"/>
        <v>-5</v>
      </c>
      <c r="H32" s="12">
        <f t="shared" si="1"/>
        <v>-1500</v>
      </c>
    </row>
    <row r="33" spans="1:8" x14ac:dyDescent="0.25">
      <c r="A33" s="19" t="s">
        <v>75</v>
      </c>
      <c r="B33" s="12">
        <v>160.5</v>
      </c>
      <c r="C33" s="13">
        <v>45105</v>
      </c>
      <c r="D33" s="13">
        <v>45100</v>
      </c>
      <c r="E33" s="13"/>
      <c r="F33" s="13"/>
      <c r="G33" s="1">
        <f t="shared" si="0"/>
        <v>-5</v>
      </c>
      <c r="H33" s="12">
        <f t="shared" si="1"/>
        <v>-802.5</v>
      </c>
    </row>
    <row r="34" spans="1:8" x14ac:dyDescent="0.25">
      <c r="A34" s="19" t="s">
        <v>76</v>
      </c>
      <c r="B34" s="12">
        <v>181.65</v>
      </c>
      <c r="C34" s="13">
        <v>45110</v>
      </c>
      <c r="D34" s="13">
        <v>45100</v>
      </c>
      <c r="E34" s="13"/>
      <c r="F34" s="13"/>
      <c r="G34" s="1">
        <f t="shared" si="0"/>
        <v>-10</v>
      </c>
      <c r="H34" s="12">
        <f t="shared" si="1"/>
        <v>-1816.5</v>
      </c>
    </row>
    <row r="35" spans="1:8" x14ac:dyDescent="0.25">
      <c r="A35" s="19" t="s">
        <v>77</v>
      </c>
      <c r="B35" s="12">
        <v>454.54</v>
      </c>
      <c r="C35" s="13">
        <v>45122</v>
      </c>
      <c r="D35" s="13">
        <v>45100</v>
      </c>
      <c r="E35" s="13"/>
      <c r="F35" s="13"/>
      <c r="G35" s="1">
        <f t="shared" si="0"/>
        <v>-22</v>
      </c>
      <c r="H35" s="12">
        <f t="shared" si="1"/>
        <v>-9999.880000000001</v>
      </c>
    </row>
    <row r="36" spans="1:8" x14ac:dyDescent="0.25">
      <c r="A36" s="19" t="s">
        <v>78</v>
      </c>
      <c r="B36" s="12">
        <v>400</v>
      </c>
      <c r="C36" s="13">
        <v>45123</v>
      </c>
      <c r="D36" s="13">
        <v>45100</v>
      </c>
      <c r="E36" s="13"/>
      <c r="F36" s="13"/>
      <c r="G36" s="1">
        <f t="shared" si="0"/>
        <v>-23</v>
      </c>
      <c r="H36" s="12">
        <f t="shared" si="1"/>
        <v>-9200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2023-06-26T10:15:39Z</dcterms:modified>
</cp:coreProperties>
</file>