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8_{301C8AE8-45F5-4118-8F93-D36A35F78D4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H61" i="5"/>
  <c r="G61" i="5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H51" i="5"/>
  <c r="G51" i="5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H43" i="5"/>
  <c r="G43" i="5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H33" i="5"/>
  <c r="G33" i="5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H25" i="5"/>
  <c r="G25" i="5"/>
  <c r="G24" i="5"/>
  <c r="H24" i="5" s="1"/>
  <c r="G23" i="5"/>
  <c r="H23" i="5" s="1"/>
  <c r="G22" i="5"/>
  <c r="H22" i="5" s="1"/>
  <c r="G21" i="5"/>
  <c r="H21" i="5" s="1"/>
  <c r="G20" i="5"/>
  <c r="H20" i="5" s="1"/>
  <c r="H19" i="5"/>
  <c r="G19" i="5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H19" i="4"/>
  <c r="G19" i="4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H47" i="3"/>
  <c r="G47" i="3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C13" i="1" s="1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7" i="2"/>
  <c r="H66" i="2"/>
  <c r="H65" i="2"/>
  <c r="H63" i="2"/>
  <c r="H59" i="2"/>
  <c r="H57" i="2"/>
  <c r="H55" i="2"/>
  <c r="H54" i="2"/>
  <c r="H49" i="2"/>
  <c r="H47" i="2"/>
  <c r="H46" i="2"/>
  <c r="H45" i="2"/>
  <c r="H43" i="2"/>
  <c r="H29" i="2"/>
  <c r="H11" i="2"/>
  <c r="H1" i="2" l="1"/>
  <c r="C15" i="1"/>
  <c r="C14" i="1"/>
  <c r="H1" i="4"/>
  <c r="G1" i="4" s="1"/>
  <c r="D15" i="1" s="1"/>
  <c r="C16" i="1"/>
  <c r="H1" i="5"/>
  <c r="G1" i="5" s="1"/>
  <c r="D16" i="1" s="1"/>
  <c r="H1" i="3"/>
  <c r="G1" i="3" s="1"/>
  <c r="D14" i="1" s="1"/>
  <c r="C9" i="1"/>
  <c r="A9" i="1"/>
  <c r="E9" i="1" l="1"/>
  <c r="G1" i="2"/>
  <c r="D13" i="1" s="1"/>
</calcChain>
</file>

<file path=xl/sharedStrings.xml><?xml version="1.0" encoding="utf-8"?>
<sst xmlns="http://schemas.openxmlformats.org/spreadsheetml/2006/main" count="162" uniqueCount="138">
  <si>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</si>
  <si>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</si>
  <si>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</si>
  <si>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</si>
  <si>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</si>
  <si>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</si>
  <si>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</si>
  <si>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</si>
  <si>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</si>
  <si>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</si>
  <si>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</si>
  <si>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</si>
  <si>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</si>
  <si>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</si>
  <si>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</si>
  <si>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</si>
  <si>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</si>
  <si>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</si>
  <si>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</si>
  <si>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</si>
  <si>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IST. ISTRUZIONE SUP. I.S. M. CARAFA  N. GIUSTINIANI</t>
  </si>
  <si>
    <t>82032 CERRETO SANNITA (BN) PIAZZA L. SODO, 2 C.F. 92048810623 C.M. BNIS022003</t>
  </si>
  <si>
    <t>2 del 15/01/2022</t>
  </si>
  <si>
    <t>1056/PA del 20/12/2021</t>
  </si>
  <si>
    <t>FPA 2/21 del 22/12/2021</t>
  </si>
  <si>
    <t>12443 del 31/12/2021</t>
  </si>
  <si>
    <t>2021E000014082 del 21/12/2021</t>
  </si>
  <si>
    <t>03/2021 del 20/12/2021</t>
  </si>
  <si>
    <t>2887 del 22/12/2021</t>
  </si>
  <si>
    <t>U1230000020080 del 07/01/2022</t>
  </si>
  <si>
    <t>U1230000020079 del 07/01/2022</t>
  </si>
  <si>
    <t>U1230000020081 del 07/01/2022</t>
  </si>
  <si>
    <t>U1230000020082 del 07/01/2022</t>
  </si>
  <si>
    <t>1022004121 del 19/01/2022</t>
  </si>
  <si>
    <t>1022004520 del 19/01/2022</t>
  </si>
  <si>
    <t>83/001 del 20/01/2022</t>
  </si>
  <si>
    <t>FATTPA 4_22 del 19/01/2022</t>
  </si>
  <si>
    <t>V2/504145 del 31/01/2022</t>
  </si>
  <si>
    <t>1A del 02/02/2022</t>
  </si>
  <si>
    <t>25 del 04/02/2022</t>
  </si>
  <si>
    <t>V2/510061 del 10/02/2022</t>
  </si>
  <si>
    <t>3/PA del 10/02/2022</t>
  </si>
  <si>
    <t>4/PA del 10/02/2022</t>
  </si>
  <si>
    <t>855/2021 del 23/12/2021</t>
  </si>
  <si>
    <t>PA2 del 10/02/2022</t>
  </si>
  <si>
    <t>1068000035 del 22/03/2022</t>
  </si>
  <si>
    <t>CONSUL/2022/02418 del 09/02/2022</t>
  </si>
  <si>
    <t>1022043852 del 18/02/2022</t>
  </si>
  <si>
    <t>145 del 22/02/2022</t>
  </si>
  <si>
    <t>195/PA del 25/02/2022</t>
  </si>
  <si>
    <t>138/PA del 10/02/2022</t>
  </si>
  <si>
    <t>161 del 26/02/2022</t>
  </si>
  <si>
    <t>9/PA del 24/02/2022</t>
  </si>
  <si>
    <t>200 del 16/03/2022</t>
  </si>
  <si>
    <t>199 del 16/03/2022</t>
  </si>
  <si>
    <t>218 del 08/03/2022</t>
  </si>
  <si>
    <t>253 del 16/03/2022</t>
  </si>
  <si>
    <t>4358/FVISE del 28/02/2022</t>
  </si>
  <si>
    <t>216 del 08/03/2022</t>
  </si>
  <si>
    <t>13/PA del 30/03/2022</t>
  </si>
  <si>
    <t>FATTPA 8_22 del 01/04/2022</t>
  </si>
  <si>
    <t>183 del 28/03/2022</t>
  </si>
  <si>
    <t>288/PA del 24/03/2022</t>
  </si>
  <si>
    <t>6820220414000040 del 01/04/2022</t>
  </si>
  <si>
    <t>U1230000022415 del 31/03/2022</t>
  </si>
  <si>
    <t>69 del 04/04/2022</t>
  </si>
  <si>
    <t>159/E del 04/04/2022</t>
  </si>
  <si>
    <t>143pa del 05/04/2022</t>
  </si>
  <si>
    <t>42323 del 15/04/2022</t>
  </si>
  <si>
    <t>173 del 06/04/2022</t>
  </si>
  <si>
    <t>7E del 25/02/2022</t>
  </si>
  <si>
    <t>60 del 24/04/2022</t>
  </si>
  <si>
    <t>34 del 09/03/2022</t>
  </si>
  <si>
    <t>1022098057 del 12/04/2022</t>
  </si>
  <si>
    <t>2022E000004229 del 21/04/2022</t>
  </si>
  <si>
    <t>213/E del 29/04/2022</t>
  </si>
  <si>
    <t>0027/EL del 04/05/2022</t>
  </si>
  <si>
    <t>384/PA del 05/05/2022</t>
  </si>
  <si>
    <t>385/PA del 05/05/2022</t>
  </si>
  <si>
    <t>494 del 19/04/2022</t>
  </si>
  <si>
    <t>2/PA del 27/04/2022</t>
  </si>
  <si>
    <t>362 del 11/05/2022</t>
  </si>
  <si>
    <t>01/78 del 06/05/2022</t>
  </si>
  <si>
    <t>455/E del 09/05/2022</t>
  </si>
  <si>
    <t>2022     7/E del 28/04/2022</t>
  </si>
  <si>
    <t>381 del 17/05/2022</t>
  </si>
  <si>
    <t>0000400 del 03/06/2022</t>
  </si>
  <si>
    <t>93 del 23/05/2022</t>
  </si>
  <si>
    <t>FPA 2/22 del 02/05/2022</t>
  </si>
  <si>
    <t>1022122445 del 02/05/2022</t>
  </si>
  <si>
    <t>139/2022 del 21/05/2022</t>
  </si>
  <si>
    <t>V2/541998 del 31/05/2022</t>
  </si>
  <si>
    <t>1022154282 del 30/05/2022</t>
  </si>
  <si>
    <t>695 del 06/06/2022</t>
  </si>
  <si>
    <t>FPA 9/22 del 10/06/2022</t>
  </si>
  <si>
    <t>FPA 7/22 del 10/06/2022</t>
  </si>
  <si>
    <t>FPA 8/22 del 10/06/2022</t>
  </si>
  <si>
    <t>653 del 30/05/2022</t>
  </si>
  <si>
    <t>12/PA del 14/06/2022</t>
  </si>
  <si>
    <t>758 del 14/06/2022</t>
  </si>
  <si>
    <t>435 del 15/06/2022</t>
  </si>
  <si>
    <t>FPA 11/22 del 22/06/2022</t>
  </si>
  <si>
    <t>FPA 12/22 del 22/06/2022</t>
  </si>
  <si>
    <t>01PA del 01/07/2022</t>
  </si>
  <si>
    <t>851 del 05/07/2022</t>
  </si>
  <si>
    <t>108/PA del 13/07/2022</t>
  </si>
  <si>
    <t>1022180235 del 04/07/2022</t>
  </si>
  <si>
    <t>223/2022 del 07/07/2022</t>
  </si>
  <si>
    <t>546 del 28/07/2022</t>
  </si>
  <si>
    <t>206 del 29/08/2022</t>
  </si>
  <si>
    <t>4E del 10/02/2022</t>
  </si>
  <si>
    <t>586 del 11/08/2022</t>
  </si>
  <si>
    <t>998 del 06/09/2022</t>
  </si>
  <si>
    <t>224/2022 del 07/07/2022</t>
  </si>
  <si>
    <t>0000444 del 21/09/2022</t>
  </si>
  <si>
    <t>1022212688 del 01/08/2022</t>
  </si>
  <si>
    <t>3015 del 27/09/2022</t>
  </si>
  <si>
    <t>172 del 05/10/2022</t>
  </si>
  <si>
    <t>0000459 del 06/10/2022</t>
  </si>
  <si>
    <t>17/PA del 19/09/2022</t>
  </si>
  <si>
    <t>1022281297 del 02/11/2022</t>
  </si>
  <si>
    <t>02548/22 del 13/10/2022</t>
  </si>
  <si>
    <t>2022A000005580 del 21/10/2022</t>
  </si>
  <si>
    <t>177/2022 del 07/11/2022</t>
  </si>
  <si>
    <t>251 2022 del 23/09/2022</t>
  </si>
  <si>
    <t>213 del 25/11/2022</t>
  </si>
  <si>
    <t>8158 del 28/11/2022</t>
  </si>
  <si>
    <t>FPA 62/22 del 30/11/2022</t>
  </si>
  <si>
    <t>2022S3002486 del 29/11/2022</t>
  </si>
  <si>
    <t>FPA 49/22 del 25/11/2022</t>
  </si>
  <si>
    <t>1022309135 del 01/12/2022</t>
  </si>
  <si>
    <t>14 del 03/08/2022</t>
  </si>
  <si>
    <t>22PAS0016004 del 30/11/2022</t>
  </si>
  <si>
    <t>52/2022 del 07/12/2022</t>
  </si>
  <si>
    <t>59</t>
  </si>
  <si>
    <t>38</t>
  </si>
  <si>
    <t>34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</si>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</sst>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B1" sqref="B1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2022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112</v>
      </c>
      <c r="B9" s="35"/>
      <c r="C9" s="34">
        <f>SUM(C13:C16)</f>
        <v>138547.53999999998</v>
      </c>
      <c r="D9" s="35"/>
      <c r="E9" s="40">
        <f>('Trimestre 1'!H1+'Trimestre 2'!H1+'Trimestre 3'!H1+'Trimestre 4'!H1)/C9</f>
        <v>10.761563287229789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36</v>
      </c>
      <c r="C13" s="29">
        <f>'Trimestre 1'!B1</f>
        <v>26049.89</v>
      </c>
      <c r="D13" s="29">
        <f>'Trimestre 1'!G1</f>
        <v>-20.194670303790147</v>
      </c>
      <c r="E13" s="29">
        <v>67028.12</v>
      </c>
      <c r="F13" s="33" t="s">
        <v>134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43</v>
      </c>
      <c r="C14" s="29">
        <f>'Trimestre 2'!B1</f>
        <v>34753.959999999992</v>
      </c>
      <c r="D14" s="29">
        <f>'Trimestre 2'!G1</f>
        <v>-21.555332687267867</v>
      </c>
      <c r="E14" s="29">
        <v>63760.01</v>
      </c>
      <c r="F14" s="33" t="s">
        <v>135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13</v>
      </c>
      <c r="C15" s="29">
        <f>'Trimestre 3'!B1</f>
        <v>31923.72</v>
      </c>
      <c r="D15" s="29">
        <f>'Trimestre 3'!G1</f>
        <v>17.130088222801103</v>
      </c>
      <c r="E15" s="29">
        <v>105844.69</v>
      </c>
      <c r="F15" s="33" t="s">
        <v>136</v>
      </c>
    </row>
    <row r="16" spans="1:11" ht="21.75" customHeight="1" x14ac:dyDescent="0.25">
      <c r="A16" s="28" t="s">
        <v>16</v>
      </c>
      <c r="B16" s="17">
        <f>'Trimestre 4'!C1</f>
        <v>20</v>
      </c>
      <c r="C16" s="29">
        <f>'Trimestre 4'!B1</f>
        <v>45819.97</v>
      </c>
      <c r="D16" s="29">
        <f>'Trimestre 4'!G1</f>
        <v>48.435956854620379</v>
      </c>
      <c r="E16" s="29">
        <v>200269.73</v>
      </c>
      <c r="F16" s="33" t="s">
        <v>137</v>
      </c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26049.89</v>
      </c>
      <c r="C1">
        <f>COUNTA(A4:A353)</f>
        <v>36</v>
      </c>
      <c r="G1" s="16">
        <f>IF(B1&lt;&gt;0,H1/B1,0)</f>
        <v>-20.194670303790147</v>
      </c>
      <c r="H1" s="15">
        <f>SUM(H4:H353)</f>
        <v>-526068.93999999994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750</v>
      </c>
      <c r="C4" s="13">
        <v>44610</v>
      </c>
      <c r="D4" s="13">
        <v>44581</v>
      </c>
      <c r="E4" s="13"/>
      <c r="F4" s="13"/>
      <c r="G4" s="1">
        <f>D4-C4-(F4-E4)</f>
        <v>-29</v>
      </c>
      <c r="H4" s="12">
        <f>B4*G4</f>
        <v>-21750</v>
      </c>
    </row>
    <row r="5" spans="1:8" x14ac:dyDescent="0.25">
      <c r="A5" s="19" t="s">
        <v>23</v>
      </c>
      <c r="B5" s="12">
        <v>462</v>
      </c>
      <c r="C5" s="13">
        <v>44590</v>
      </c>
      <c r="D5" s="13">
        <v>44581</v>
      </c>
      <c r="E5" s="13"/>
      <c r="F5" s="13"/>
      <c r="G5" s="1">
        <f t="shared" ref="G5:G68" si="0">D5-C5-(F5-E5)</f>
        <v>-9</v>
      </c>
      <c r="H5" s="12">
        <f t="shared" ref="H5:H68" si="1">B5*G5</f>
        <v>-4158</v>
      </c>
    </row>
    <row r="6" spans="1:8" x14ac:dyDescent="0.25">
      <c r="A6" s="19" t="s">
        <v>24</v>
      </c>
      <c r="B6" s="12">
        <v>2090.16</v>
      </c>
      <c r="C6" s="13">
        <v>44590</v>
      </c>
      <c r="D6" s="13">
        <v>44581</v>
      </c>
      <c r="E6" s="13"/>
      <c r="F6" s="13"/>
      <c r="G6" s="1">
        <f t="shared" si="0"/>
        <v>-9</v>
      </c>
      <c r="H6" s="12">
        <f t="shared" si="1"/>
        <v>-18811.439999999999</v>
      </c>
    </row>
    <row r="7" spans="1:8" x14ac:dyDescent="0.25">
      <c r="A7" s="19" t="s">
        <v>25</v>
      </c>
      <c r="B7" s="12">
        <v>270</v>
      </c>
      <c r="C7" s="13">
        <v>44606</v>
      </c>
      <c r="D7" s="13">
        <v>44581</v>
      </c>
      <c r="E7" s="13"/>
      <c r="F7" s="13"/>
      <c r="G7" s="1">
        <f t="shared" si="0"/>
        <v>-25</v>
      </c>
      <c r="H7" s="12">
        <f t="shared" si="1"/>
        <v>-6750</v>
      </c>
    </row>
    <row r="8" spans="1:8" x14ac:dyDescent="0.25">
      <c r="A8" s="19" t="s">
        <v>26</v>
      </c>
      <c r="B8" s="12">
        <v>290</v>
      </c>
      <c r="C8" s="13">
        <v>44590</v>
      </c>
      <c r="D8" s="13">
        <v>44581</v>
      </c>
      <c r="E8" s="13"/>
      <c r="F8" s="13"/>
      <c r="G8" s="1">
        <f t="shared" si="0"/>
        <v>-9</v>
      </c>
      <c r="H8" s="12">
        <f t="shared" si="1"/>
        <v>-2610</v>
      </c>
    </row>
    <row r="9" spans="1:8" x14ac:dyDescent="0.25">
      <c r="A9" s="19" t="s">
        <v>27</v>
      </c>
      <c r="B9" s="12">
        <v>1639.34</v>
      </c>
      <c r="C9" s="13">
        <v>44610</v>
      </c>
      <c r="D9" s="13">
        <v>44581</v>
      </c>
      <c r="E9" s="13"/>
      <c r="F9" s="13"/>
      <c r="G9" s="1">
        <f t="shared" si="0"/>
        <v>-29</v>
      </c>
      <c r="H9" s="12">
        <f t="shared" si="1"/>
        <v>-47540.86</v>
      </c>
    </row>
    <row r="10" spans="1:8" x14ac:dyDescent="0.25">
      <c r="A10" s="19" t="s">
        <v>28</v>
      </c>
      <c r="B10" s="12">
        <v>2296.1799999999998</v>
      </c>
      <c r="C10" s="13">
        <v>44590</v>
      </c>
      <c r="D10" s="13">
        <v>44581</v>
      </c>
      <c r="E10" s="13"/>
      <c r="F10" s="13"/>
      <c r="G10" s="1">
        <f t="shared" si="0"/>
        <v>-9</v>
      </c>
      <c r="H10" s="12">
        <f t="shared" si="1"/>
        <v>-20665.62</v>
      </c>
    </row>
    <row r="11" spans="1:8" x14ac:dyDescent="0.25">
      <c r="A11" s="19" t="s">
        <v>29</v>
      </c>
      <c r="B11" s="12">
        <v>3657.1</v>
      </c>
      <c r="C11" s="13">
        <v>44606</v>
      </c>
      <c r="D11" s="13">
        <v>44586</v>
      </c>
      <c r="E11" s="13"/>
      <c r="F11" s="13"/>
      <c r="G11" s="1">
        <f t="shared" si="0"/>
        <v>-20</v>
      </c>
      <c r="H11" s="12">
        <f t="shared" si="1"/>
        <v>-73142</v>
      </c>
    </row>
    <row r="12" spans="1:8" x14ac:dyDescent="0.25">
      <c r="A12" s="19" t="s">
        <v>30</v>
      </c>
      <c r="B12" s="12">
        <v>386</v>
      </c>
      <c r="C12" s="13">
        <v>44606</v>
      </c>
      <c r="D12" s="13">
        <v>44586</v>
      </c>
      <c r="E12" s="13"/>
      <c r="F12" s="13"/>
      <c r="G12" s="1">
        <f t="shared" si="0"/>
        <v>-20</v>
      </c>
      <c r="H12" s="12">
        <f t="shared" si="1"/>
        <v>-7720</v>
      </c>
    </row>
    <row r="13" spans="1:8" x14ac:dyDescent="0.25">
      <c r="A13" s="19" t="s">
        <v>31</v>
      </c>
      <c r="B13" s="12">
        <v>153</v>
      </c>
      <c r="C13" s="13">
        <v>44606</v>
      </c>
      <c r="D13" s="13">
        <v>44586</v>
      </c>
      <c r="E13" s="13"/>
      <c r="F13" s="13"/>
      <c r="G13" s="1">
        <f t="shared" si="0"/>
        <v>-20</v>
      </c>
      <c r="H13" s="12">
        <f t="shared" si="1"/>
        <v>-3060</v>
      </c>
    </row>
    <row r="14" spans="1:8" x14ac:dyDescent="0.25">
      <c r="A14" s="19" t="s">
        <v>32</v>
      </c>
      <c r="B14" s="12">
        <v>62</v>
      </c>
      <c r="C14" s="13">
        <v>44606</v>
      </c>
      <c r="D14" s="13">
        <v>44586</v>
      </c>
      <c r="E14" s="13"/>
      <c r="F14" s="13"/>
      <c r="G14" s="1">
        <f t="shared" si="0"/>
        <v>-20</v>
      </c>
      <c r="H14" s="12">
        <f t="shared" si="1"/>
        <v>-1240</v>
      </c>
    </row>
    <row r="15" spans="1:8" x14ac:dyDescent="0.25">
      <c r="A15" s="19" t="s">
        <v>33</v>
      </c>
      <c r="B15" s="12">
        <v>43.88</v>
      </c>
      <c r="C15" s="13">
        <v>44615</v>
      </c>
      <c r="D15" s="13">
        <v>44586</v>
      </c>
      <c r="E15" s="13"/>
      <c r="F15" s="13"/>
      <c r="G15" s="1">
        <f t="shared" si="0"/>
        <v>-29</v>
      </c>
      <c r="H15" s="12">
        <f t="shared" si="1"/>
        <v>-1272.52</v>
      </c>
    </row>
    <row r="16" spans="1:8" x14ac:dyDescent="0.25">
      <c r="A16" s="19" t="s">
        <v>34</v>
      </c>
      <c r="B16" s="12">
        <v>88.92</v>
      </c>
      <c r="C16" s="13">
        <v>44615</v>
      </c>
      <c r="D16" s="13">
        <v>44586</v>
      </c>
      <c r="E16" s="13"/>
      <c r="F16" s="13"/>
      <c r="G16" s="1">
        <f t="shared" si="0"/>
        <v>-29</v>
      </c>
      <c r="H16" s="12">
        <f t="shared" si="1"/>
        <v>-2578.6799999999998</v>
      </c>
    </row>
    <row r="17" spans="1:8" x14ac:dyDescent="0.25">
      <c r="A17" s="19" t="s">
        <v>35</v>
      </c>
      <c r="B17" s="12">
        <v>1000</v>
      </c>
      <c r="C17" s="13">
        <v>44615</v>
      </c>
      <c r="D17" s="13">
        <v>44599</v>
      </c>
      <c r="E17" s="13"/>
      <c r="F17" s="13"/>
      <c r="G17" s="1">
        <f t="shared" si="0"/>
        <v>-16</v>
      </c>
      <c r="H17" s="12">
        <f t="shared" si="1"/>
        <v>-16000</v>
      </c>
    </row>
    <row r="18" spans="1:8" x14ac:dyDescent="0.25">
      <c r="A18" s="19" t="s">
        <v>36</v>
      </c>
      <c r="B18" s="12">
        <v>170</v>
      </c>
      <c r="C18" s="13">
        <v>44615</v>
      </c>
      <c r="D18" s="13">
        <v>44599</v>
      </c>
      <c r="E18" s="13"/>
      <c r="F18" s="13"/>
      <c r="G18" s="1">
        <f t="shared" si="0"/>
        <v>-16</v>
      </c>
      <c r="H18" s="12">
        <f t="shared" si="1"/>
        <v>-2720</v>
      </c>
    </row>
    <row r="19" spans="1:8" x14ac:dyDescent="0.25">
      <c r="A19" s="19" t="s">
        <v>37</v>
      </c>
      <c r="B19" s="12">
        <v>3428.76</v>
      </c>
      <c r="C19" s="13">
        <v>44630</v>
      </c>
      <c r="D19" s="13">
        <v>44603</v>
      </c>
      <c r="E19" s="13"/>
      <c r="F19" s="13"/>
      <c r="G19" s="1">
        <f t="shared" si="0"/>
        <v>-27</v>
      </c>
      <c r="H19" s="12">
        <f t="shared" si="1"/>
        <v>-92576.52</v>
      </c>
    </row>
    <row r="20" spans="1:8" x14ac:dyDescent="0.25">
      <c r="A20" s="19" t="s">
        <v>38</v>
      </c>
      <c r="B20" s="12">
        <v>372.96</v>
      </c>
      <c r="C20" s="13">
        <v>44630</v>
      </c>
      <c r="D20" s="13">
        <v>44603</v>
      </c>
      <c r="E20" s="13"/>
      <c r="F20" s="13"/>
      <c r="G20" s="1">
        <f t="shared" si="0"/>
        <v>-27</v>
      </c>
      <c r="H20" s="12">
        <f t="shared" si="1"/>
        <v>-10069.92</v>
      </c>
    </row>
    <row r="21" spans="1:8" x14ac:dyDescent="0.25">
      <c r="A21" s="19" t="s">
        <v>39</v>
      </c>
      <c r="B21" s="12">
        <v>492.5</v>
      </c>
      <c r="C21" s="13">
        <v>44630</v>
      </c>
      <c r="D21" s="13">
        <v>44603</v>
      </c>
      <c r="E21" s="13"/>
      <c r="F21" s="13"/>
      <c r="G21" s="1">
        <f t="shared" si="0"/>
        <v>-27</v>
      </c>
      <c r="H21" s="12">
        <f t="shared" si="1"/>
        <v>-13297.5</v>
      </c>
    </row>
    <row r="22" spans="1:8" x14ac:dyDescent="0.25">
      <c r="A22" s="19" t="s">
        <v>40</v>
      </c>
      <c r="B22" s="12">
        <v>124.5</v>
      </c>
      <c r="C22" s="13">
        <v>44636</v>
      </c>
      <c r="D22" s="13">
        <v>44607</v>
      </c>
      <c r="E22" s="13"/>
      <c r="F22" s="13"/>
      <c r="G22" s="1">
        <f t="shared" si="0"/>
        <v>-29</v>
      </c>
      <c r="H22" s="12">
        <f t="shared" si="1"/>
        <v>-3610.5</v>
      </c>
    </row>
    <row r="23" spans="1:8" x14ac:dyDescent="0.25">
      <c r="A23" s="19" t="s">
        <v>41</v>
      </c>
      <c r="B23" s="12">
        <v>750</v>
      </c>
      <c r="C23" s="13">
        <v>44636</v>
      </c>
      <c r="D23" s="13">
        <v>44607</v>
      </c>
      <c r="E23" s="13"/>
      <c r="F23" s="13"/>
      <c r="G23" s="1">
        <f t="shared" si="0"/>
        <v>-29</v>
      </c>
      <c r="H23" s="12">
        <f t="shared" si="1"/>
        <v>-21750</v>
      </c>
    </row>
    <row r="24" spans="1:8" x14ac:dyDescent="0.25">
      <c r="A24" s="19" t="s">
        <v>42</v>
      </c>
      <c r="B24" s="12">
        <v>230</v>
      </c>
      <c r="C24" s="13">
        <v>44636</v>
      </c>
      <c r="D24" s="13">
        <v>44607</v>
      </c>
      <c r="E24" s="13"/>
      <c r="F24" s="13"/>
      <c r="G24" s="1">
        <f t="shared" si="0"/>
        <v>-29</v>
      </c>
      <c r="H24" s="12">
        <f t="shared" si="1"/>
        <v>-6670</v>
      </c>
    </row>
    <row r="25" spans="1:8" x14ac:dyDescent="0.25">
      <c r="A25" s="19" t="s">
        <v>43</v>
      </c>
      <c r="B25" s="12">
        <v>270</v>
      </c>
      <c r="C25" s="13">
        <v>44590</v>
      </c>
      <c r="D25" s="13">
        <v>44609</v>
      </c>
      <c r="E25" s="13"/>
      <c r="F25" s="13"/>
      <c r="G25" s="1">
        <f t="shared" si="0"/>
        <v>19</v>
      </c>
      <c r="H25" s="12">
        <f t="shared" si="1"/>
        <v>5130</v>
      </c>
    </row>
    <row r="26" spans="1:8" x14ac:dyDescent="0.25">
      <c r="A26" s="19" t="s">
        <v>44</v>
      </c>
      <c r="B26" s="12">
        <v>487.04</v>
      </c>
      <c r="C26" s="13">
        <v>44636</v>
      </c>
      <c r="D26" s="13">
        <v>44609</v>
      </c>
      <c r="E26" s="13"/>
      <c r="F26" s="13"/>
      <c r="G26" s="1">
        <f t="shared" si="0"/>
        <v>-27</v>
      </c>
      <c r="H26" s="12">
        <f t="shared" si="1"/>
        <v>-13150.08</v>
      </c>
    </row>
    <row r="27" spans="1:8" x14ac:dyDescent="0.25">
      <c r="A27" s="19" t="s">
        <v>45</v>
      </c>
      <c r="B27" s="12">
        <v>369</v>
      </c>
      <c r="C27" s="13">
        <v>44687</v>
      </c>
      <c r="D27" s="13">
        <v>44611</v>
      </c>
      <c r="E27" s="13"/>
      <c r="F27" s="13"/>
      <c r="G27" s="1">
        <f t="shared" si="0"/>
        <v>-76</v>
      </c>
      <c r="H27" s="12">
        <f t="shared" si="1"/>
        <v>-28044</v>
      </c>
    </row>
    <row r="28" spans="1:8" x14ac:dyDescent="0.25">
      <c r="A28" s="19" t="s">
        <v>46</v>
      </c>
      <c r="B28" s="12">
        <v>1239.42</v>
      </c>
      <c r="C28" s="13">
        <v>44641</v>
      </c>
      <c r="D28" s="13">
        <v>44611</v>
      </c>
      <c r="E28" s="13"/>
      <c r="F28" s="13"/>
      <c r="G28" s="1">
        <f t="shared" si="0"/>
        <v>-30</v>
      </c>
      <c r="H28" s="12">
        <f t="shared" si="1"/>
        <v>-37182.600000000006</v>
      </c>
    </row>
    <row r="29" spans="1:8" x14ac:dyDescent="0.25">
      <c r="A29" s="19" t="s">
        <v>47</v>
      </c>
      <c r="B29" s="12">
        <v>62.17</v>
      </c>
      <c r="C29" s="13">
        <v>44641</v>
      </c>
      <c r="D29" s="13">
        <v>44611</v>
      </c>
      <c r="E29" s="13"/>
      <c r="F29" s="13"/>
      <c r="G29" s="1">
        <f t="shared" si="0"/>
        <v>-30</v>
      </c>
      <c r="H29" s="12">
        <f t="shared" si="1"/>
        <v>-1865.1000000000001</v>
      </c>
    </row>
    <row r="30" spans="1:8" x14ac:dyDescent="0.25">
      <c r="A30" s="19" t="s">
        <v>48</v>
      </c>
      <c r="B30" s="12">
        <v>38.520000000000003</v>
      </c>
      <c r="C30" s="13">
        <v>44645</v>
      </c>
      <c r="D30" s="13">
        <v>44614</v>
      </c>
      <c r="E30" s="13"/>
      <c r="F30" s="13"/>
      <c r="G30" s="1">
        <f t="shared" si="0"/>
        <v>-31</v>
      </c>
      <c r="H30" s="12">
        <f t="shared" si="1"/>
        <v>-1194.1200000000001</v>
      </c>
    </row>
    <row r="31" spans="1:8" x14ac:dyDescent="0.25">
      <c r="A31" s="19" t="s">
        <v>49</v>
      </c>
      <c r="B31" s="12">
        <v>525</v>
      </c>
      <c r="C31" s="13">
        <v>44648</v>
      </c>
      <c r="D31" s="13">
        <v>44642</v>
      </c>
      <c r="E31" s="13"/>
      <c r="F31" s="13"/>
      <c r="G31" s="1">
        <f t="shared" si="0"/>
        <v>-6</v>
      </c>
      <c r="H31" s="12">
        <f t="shared" si="1"/>
        <v>-3150</v>
      </c>
    </row>
    <row r="32" spans="1:8" x14ac:dyDescent="0.25">
      <c r="A32" s="19" t="s">
        <v>50</v>
      </c>
      <c r="B32" s="12">
        <v>1500</v>
      </c>
      <c r="C32" s="13">
        <v>44648</v>
      </c>
      <c r="D32" s="13">
        <v>44642</v>
      </c>
      <c r="E32" s="13"/>
      <c r="F32" s="13"/>
      <c r="G32" s="1">
        <f t="shared" si="0"/>
        <v>-6</v>
      </c>
      <c r="H32" s="12">
        <f t="shared" si="1"/>
        <v>-9000</v>
      </c>
    </row>
    <row r="33" spans="1:8" x14ac:dyDescent="0.25">
      <c r="A33" s="19" t="s">
        <v>51</v>
      </c>
      <c r="B33" s="12">
        <v>190</v>
      </c>
      <c r="C33" s="13">
        <v>44655</v>
      </c>
      <c r="D33" s="13">
        <v>44642</v>
      </c>
      <c r="E33" s="13"/>
      <c r="F33" s="13"/>
      <c r="G33" s="1">
        <f t="shared" si="0"/>
        <v>-13</v>
      </c>
      <c r="H33" s="12">
        <f t="shared" si="1"/>
        <v>-2470</v>
      </c>
    </row>
    <row r="34" spans="1:8" x14ac:dyDescent="0.25">
      <c r="A34" s="19" t="s">
        <v>52</v>
      </c>
      <c r="B34" s="12">
        <v>100</v>
      </c>
      <c r="C34" s="13">
        <v>44648</v>
      </c>
      <c r="D34" s="13">
        <v>44642</v>
      </c>
      <c r="E34" s="13"/>
      <c r="F34" s="13"/>
      <c r="G34" s="1">
        <f t="shared" si="0"/>
        <v>-6</v>
      </c>
      <c r="H34" s="12">
        <f t="shared" si="1"/>
        <v>-600</v>
      </c>
    </row>
    <row r="35" spans="1:8" x14ac:dyDescent="0.25">
      <c r="A35" s="19" t="s">
        <v>53</v>
      </c>
      <c r="B35" s="12">
        <v>883</v>
      </c>
      <c r="C35" s="13">
        <v>44666</v>
      </c>
      <c r="D35" s="13">
        <v>44644</v>
      </c>
      <c r="E35" s="13"/>
      <c r="F35" s="13"/>
      <c r="G35" s="1">
        <f t="shared" si="0"/>
        <v>-22</v>
      </c>
      <c r="H35" s="12">
        <f t="shared" si="1"/>
        <v>-19426</v>
      </c>
    </row>
    <row r="36" spans="1:8" x14ac:dyDescent="0.25">
      <c r="A36" s="19" t="s">
        <v>54</v>
      </c>
      <c r="B36" s="12">
        <v>883</v>
      </c>
      <c r="C36" s="13">
        <v>44667</v>
      </c>
      <c r="D36" s="13">
        <v>44644</v>
      </c>
      <c r="E36" s="13"/>
      <c r="F36" s="13"/>
      <c r="G36" s="1">
        <f t="shared" si="0"/>
        <v>-23</v>
      </c>
      <c r="H36" s="12">
        <f t="shared" si="1"/>
        <v>-20309</v>
      </c>
    </row>
    <row r="37" spans="1:8" x14ac:dyDescent="0.25">
      <c r="A37" s="19" t="s">
        <v>55</v>
      </c>
      <c r="B37" s="12">
        <v>22.44</v>
      </c>
      <c r="C37" s="13">
        <v>44661</v>
      </c>
      <c r="D37" s="13">
        <v>44644</v>
      </c>
      <c r="E37" s="13"/>
      <c r="F37" s="13"/>
      <c r="G37" s="1">
        <f t="shared" si="0"/>
        <v>-17</v>
      </c>
      <c r="H37" s="12">
        <f t="shared" si="1"/>
        <v>-381.48</v>
      </c>
    </row>
    <row r="38" spans="1:8" x14ac:dyDescent="0.25">
      <c r="A38" s="19" t="s">
        <v>56</v>
      </c>
      <c r="B38" s="12">
        <v>527</v>
      </c>
      <c r="C38" s="13">
        <v>44667</v>
      </c>
      <c r="D38" s="13">
        <v>44644</v>
      </c>
      <c r="E38" s="13"/>
      <c r="F38" s="13"/>
      <c r="G38" s="1">
        <f t="shared" si="0"/>
        <v>-23</v>
      </c>
      <c r="H38" s="12">
        <f t="shared" si="1"/>
        <v>-12121</v>
      </c>
    </row>
    <row r="39" spans="1:8" x14ac:dyDescent="0.25">
      <c r="A39" s="19" t="s">
        <v>57</v>
      </c>
      <c r="B39" s="12">
        <v>196</v>
      </c>
      <c r="C39" s="13">
        <v>44666</v>
      </c>
      <c r="D39" s="13">
        <v>44644</v>
      </c>
      <c r="E39" s="13"/>
      <c r="F39" s="13"/>
      <c r="G39" s="1">
        <f t="shared" si="0"/>
        <v>-22</v>
      </c>
      <c r="H39" s="12">
        <f t="shared" si="1"/>
        <v>-4312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34753.959999999992</v>
      </c>
      <c r="C1">
        <f>COUNTA(A4:A353)</f>
        <v>43</v>
      </c>
      <c r="G1" s="16">
        <f>IF(B1&lt;&gt;0,H1/B1,0)</f>
        <v>-21.555332687267867</v>
      </c>
      <c r="H1" s="15">
        <f>SUM(H4:H353)</f>
        <v>-749133.16999999981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58</v>
      </c>
      <c r="B4" s="12">
        <v>514.12</v>
      </c>
      <c r="C4" s="13">
        <v>44661</v>
      </c>
      <c r="D4" s="13">
        <v>44659</v>
      </c>
      <c r="E4" s="13"/>
      <c r="F4" s="13"/>
      <c r="G4" s="1">
        <f>D4-C4-(F4-E4)</f>
        <v>-2</v>
      </c>
      <c r="H4" s="12">
        <f>B4*G4</f>
        <v>-1028.24</v>
      </c>
    </row>
    <row r="5" spans="1:8" x14ac:dyDescent="0.25">
      <c r="A5" s="19" t="s">
        <v>59</v>
      </c>
      <c r="B5" s="12">
        <v>540</v>
      </c>
      <c r="C5" s="13">
        <v>44687</v>
      </c>
      <c r="D5" s="13">
        <v>44659</v>
      </c>
      <c r="E5" s="13"/>
      <c r="F5" s="13"/>
      <c r="G5" s="1">
        <f t="shared" ref="G5:G68" si="0">D5-C5-(F5-E5)</f>
        <v>-28</v>
      </c>
      <c r="H5" s="12">
        <f t="shared" ref="H5:H68" si="1">B5*G5</f>
        <v>-15120</v>
      </c>
    </row>
    <row r="6" spans="1:8" x14ac:dyDescent="0.25">
      <c r="A6" s="19" t="s">
        <v>60</v>
      </c>
      <c r="B6" s="12">
        <v>2680.35</v>
      </c>
      <c r="C6" s="13">
        <v>44687</v>
      </c>
      <c r="D6" s="13">
        <v>44659</v>
      </c>
      <c r="E6" s="13"/>
      <c r="F6" s="13"/>
      <c r="G6" s="1">
        <f t="shared" si="0"/>
        <v>-28</v>
      </c>
      <c r="H6" s="12">
        <f t="shared" si="1"/>
        <v>-75049.8</v>
      </c>
    </row>
    <row r="7" spans="1:8" x14ac:dyDescent="0.25">
      <c r="A7" s="19" t="s">
        <v>61</v>
      </c>
      <c r="B7" s="12">
        <v>126.75</v>
      </c>
      <c r="C7" s="13">
        <v>44687</v>
      </c>
      <c r="D7" s="13">
        <v>44659</v>
      </c>
      <c r="E7" s="13"/>
      <c r="F7" s="13"/>
      <c r="G7" s="1">
        <f t="shared" si="0"/>
        <v>-28</v>
      </c>
      <c r="H7" s="12">
        <f t="shared" si="1"/>
        <v>-3549</v>
      </c>
    </row>
    <row r="8" spans="1:8" x14ac:dyDescent="0.25">
      <c r="A8" s="19" t="s">
        <v>62</v>
      </c>
      <c r="B8" s="12">
        <v>560</v>
      </c>
      <c r="C8" s="13">
        <v>44687</v>
      </c>
      <c r="D8" s="13">
        <v>44659</v>
      </c>
      <c r="E8" s="13"/>
      <c r="F8" s="13"/>
      <c r="G8" s="1">
        <f t="shared" si="0"/>
        <v>-28</v>
      </c>
      <c r="H8" s="12">
        <f t="shared" si="1"/>
        <v>-15680</v>
      </c>
    </row>
    <row r="9" spans="1:8" x14ac:dyDescent="0.25">
      <c r="A9" s="19" t="s">
        <v>63</v>
      </c>
      <c r="B9" s="12">
        <v>58.91</v>
      </c>
      <c r="C9" s="13">
        <v>44694</v>
      </c>
      <c r="D9" s="13">
        <v>44671</v>
      </c>
      <c r="E9" s="13"/>
      <c r="F9" s="13"/>
      <c r="G9" s="1">
        <f t="shared" si="0"/>
        <v>-23</v>
      </c>
      <c r="H9" s="12">
        <f t="shared" si="1"/>
        <v>-1354.9299999999998</v>
      </c>
    </row>
    <row r="10" spans="1:8" x14ac:dyDescent="0.25">
      <c r="A10" s="19" t="s">
        <v>64</v>
      </c>
      <c r="B10" s="12">
        <v>126.4</v>
      </c>
      <c r="C10" s="13">
        <v>44690</v>
      </c>
      <c r="D10" s="13">
        <v>44671</v>
      </c>
      <c r="E10" s="13"/>
      <c r="F10" s="13"/>
      <c r="G10" s="1">
        <f t="shared" si="0"/>
        <v>-19</v>
      </c>
      <c r="H10" s="12">
        <f t="shared" si="1"/>
        <v>-2401.6</v>
      </c>
    </row>
    <row r="11" spans="1:8" x14ac:dyDescent="0.25">
      <c r="A11" s="19" t="s">
        <v>65</v>
      </c>
      <c r="B11" s="12">
        <v>400</v>
      </c>
      <c r="C11" s="13">
        <v>44690</v>
      </c>
      <c r="D11" s="13">
        <v>44671</v>
      </c>
      <c r="E11" s="13"/>
      <c r="F11" s="13"/>
      <c r="G11" s="1">
        <f t="shared" si="0"/>
        <v>-19</v>
      </c>
      <c r="H11" s="12">
        <f t="shared" si="1"/>
        <v>-7600</v>
      </c>
    </row>
    <row r="12" spans="1:8" x14ac:dyDescent="0.25">
      <c r="A12" s="19" t="s">
        <v>66</v>
      </c>
      <c r="B12" s="12">
        <v>600</v>
      </c>
      <c r="C12" s="13">
        <v>44690</v>
      </c>
      <c r="D12" s="13">
        <v>44671</v>
      </c>
      <c r="E12" s="13"/>
      <c r="F12" s="13"/>
      <c r="G12" s="1">
        <f t="shared" si="0"/>
        <v>-19</v>
      </c>
      <c r="H12" s="12">
        <f t="shared" si="1"/>
        <v>-11400</v>
      </c>
    </row>
    <row r="13" spans="1:8" x14ac:dyDescent="0.25">
      <c r="A13" s="19" t="s">
        <v>67</v>
      </c>
      <c r="B13" s="12">
        <v>1282.79</v>
      </c>
      <c r="C13" s="13">
        <v>44690</v>
      </c>
      <c r="D13" s="13">
        <v>44671</v>
      </c>
      <c r="E13" s="13"/>
      <c r="F13" s="13"/>
      <c r="G13" s="1">
        <f t="shared" si="0"/>
        <v>-19</v>
      </c>
      <c r="H13" s="12">
        <f t="shared" si="1"/>
        <v>-24373.01</v>
      </c>
    </row>
    <row r="14" spans="1:8" x14ac:dyDescent="0.25">
      <c r="A14" s="19" t="s">
        <v>68</v>
      </c>
      <c r="B14" s="12">
        <v>875</v>
      </c>
      <c r="C14" s="13">
        <v>44701</v>
      </c>
      <c r="D14" s="13">
        <v>44671</v>
      </c>
      <c r="E14" s="13"/>
      <c r="F14" s="13"/>
      <c r="G14" s="1">
        <f t="shared" si="0"/>
        <v>-30</v>
      </c>
      <c r="H14" s="12">
        <f t="shared" si="1"/>
        <v>-26250</v>
      </c>
    </row>
    <row r="15" spans="1:8" x14ac:dyDescent="0.25">
      <c r="A15" s="19" t="s">
        <v>69</v>
      </c>
      <c r="B15" s="12">
        <v>400</v>
      </c>
      <c r="C15" s="13">
        <v>44694</v>
      </c>
      <c r="D15" s="13">
        <v>44671</v>
      </c>
      <c r="E15" s="13"/>
      <c r="F15" s="13"/>
      <c r="G15" s="1">
        <f t="shared" si="0"/>
        <v>-23</v>
      </c>
      <c r="H15" s="12">
        <f t="shared" si="1"/>
        <v>-9200</v>
      </c>
    </row>
    <row r="16" spans="1:8" x14ac:dyDescent="0.25">
      <c r="A16" s="19" t="s">
        <v>70</v>
      </c>
      <c r="B16" s="12">
        <v>171.43</v>
      </c>
      <c r="C16" s="13">
        <v>44648</v>
      </c>
      <c r="D16" s="13">
        <v>44671</v>
      </c>
      <c r="E16" s="13"/>
      <c r="F16" s="13"/>
      <c r="G16" s="1">
        <f t="shared" si="0"/>
        <v>23</v>
      </c>
      <c r="H16" s="12">
        <f t="shared" si="1"/>
        <v>3942.8900000000003</v>
      </c>
    </row>
    <row r="17" spans="1:8" x14ac:dyDescent="0.25">
      <c r="A17" s="19" t="s">
        <v>71</v>
      </c>
      <c r="B17" s="12">
        <v>460</v>
      </c>
      <c r="C17" s="13">
        <v>44707</v>
      </c>
      <c r="D17" s="13">
        <v>44678</v>
      </c>
      <c r="E17" s="13"/>
      <c r="F17" s="13"/>
      <c r="G17" s="1">
        <f t="shared" si="0"/>
        <v>-29</v>
      </c>
      <c r="H17" s="12">
        <f t="shared" si="1"/>
        <v>-13340</v>
      </c>
    </row>
    <row r="18" spans="1:8" x14ac:dyDescent="0.25">
      <c r="A18" s="19" t="s">
        <v>72</v>
      </c>
      <c r="B18" s="12">
        <v>819.1</v>
      </c>
      <c r="C18" s="13">
        <v>44667</v>
      </c>
      <c r="D18" s="13">
        <v>44683</v>
      </c>
      <c r="E18" s="13"/>
      <c r="F18" s="13"/>
      <c r="G18" s="1">
        <f t="shared" si="0"/>
        <v>16</v>
      </c>
      <c r="H18" s="12">
        <f t="shared" si="1"/>
        <v>13105.6</v>
      </c>
    </row>
    <row r="19" spans="1:8" x14ac:dyDescent="0.25">
      <c r="A19" s="19" t="s">
        <v>73</v>
      </c>
      <c r="B19" s="12">
        <v>107.82</v>
      </c>
      <c r="C19" s="13">
        <v>44701</v>
      </c>
      <c r="D19" s="13">
        <v>44683</v>
      </c>
      <c r="E19" s="13"/>
      <c r="F19" s="13"/>
      <c r="G19" s="1">
        <f t="shared" si="0"/>
        <v>-18</v>
      </c>
      <c r="H19" s="12">
        <f t="shared" si="1"/>
        <v>-1940.7599999999998</v>
      </c>
    </row>
    <row r="20" spans="1:8" x14ac:dyDescent="0.25">
      <c r="A20" s="19" t="s">
        <v>74</v>
      </c>
      <c r="B20" s="12">
        <v>260</v>
      </c>
      <c r="C20" s="13">
        <v>44710</v>
      </c>
      <c r="D20" s="13">
        <v>44683</v>
      </c>
      <c r="E20" s="13"/>
      <c r="F20" s="13"/>
      <c r="G20" s="1">
        <f t="shared" si="0"/>
        <v>-27</v>
      </c>
      <c r="H20" s="12">
        <f t="shared" si="1"/>
        <v>-7020</v>
      </c>
    </row>
    <row r="21" spans="1:8" x14ac:dyDescent="0.25">
      <c r="A21" s="19" t="s">
        <v>75</v>
      </c>
      <c r="B21" s="12">
        <v>245.5</v>
      </c>
      <c r="C21" s="13">
        <v>44713</v>
      </c>
      <c r="D21" s="13">
        <v>44685</v>
      </c>
      <c r="E21" s="13"/>
      <c r="F21" s="13"/>
      <c r="G21" s="1">
        <f t="shared" si="0"/>
        <v>-28</v>
      </c>
      <c r="H21" s="12">
        <f t="shared" si="1"/>
        <v>-6874</v>
      </c>
    </row>
    <row r="22" spans="1:8" x14ac:dyDescent="0.25">
      <c r="A22" s="19" t="s">
        <v>76</v>
      </c>
      <c r="B22" s="12">
        <v>234</v>
      </c>
      <c r="C22" s="13">
        <v>44717</v>
      </c>
      <c r="D22" s="13">
        <v>44693</v>
      </c>
      <c r="E22" s="13"/>
      <c r="F22" s="13"/>
      <c r="G22" s="1">
        <f t="shared" si="0"/>
        <v>-24</v>
      </c>
      <c r="H22" s="12">
        <f t="shared" si="1"/>
        <v>-5616</v>
      </c>
    </row>
    <row r="23" spans="1:8" x14ac:dyDescent="0.25">
      <c r="A23" s="19" t="s">
        <v>77</v>
      </c>
      <c r="B23" s="12">
        <v>420</v>
      </c>
      <c r="C23" s="13">
        <v>44717</v>
      </c>
      <c r="D23" s="13">
        <v>44693</v>
      </c>
      <c r="E23" s="13"/>
      <c r="F23" s="13"/>
      <c r="G23" s="1">
        <f t="shared" si="0"/>
        <v>-24</v>
      </c>
      <c r="H23" s="12">
        <f t="shared" si="1"/>
        <v>-10080</v>
      </c>
    </row>
    <row r="24" spans="1:8" x14ac:dyDescent="0.25">
      <c r="A24" s="19" t="s">
        <v>78</v>
      </c>
      <c r="B24" s="12">
        <v>700</v>
      </c>
      <c r="C24" s="13">
        <v>44717</v>
      </c>
      <c r="D24" s="13">
        <v>44693</v>
      </c>
      <c r="E24" s="13"/>
      <c r="F24" s="13"/>
      <c r="G24" s="1">
        <f t="shared" si="0"/>
        <v>-24</v>
      </c>
      <c r="H24" s="12">
        <f t="shared" si="1"/>
        <v>-16800</v>
      </c>
    </row>
    <row r="25" spans="1:8" x14ac:dyDescent="0.25">
      <c r="A25" s="19" t="s">
        <v>79</v>
      </c>
      <c r="B25" s="12">
        <v>688.5</v>
      </c>
      <c r="C25" s="13">
        <v>44707</v>
      </c>
      <c r="D25" s="13">
        <v>44693</v>
      </c>
      <c r="E25" s="13"/>
      <c r="F25" s="13"/>
      <c r="G25" s="1">
        <f t="shared" si="0"/>
        <v>-14</v>
      </c>
      <c r="H25" s="12">
        <f t="shared" si="1"/>
        <v>-9639</v>
      </c>
    </row>
    <row r="26" spans="1:8" x14ac:dyDescent="0.25">
      <c r="A26" s="19" t="s">
        <v>80</v>
      </c>
      <c r="B26" s="12">
        <v>5103</v>
      </c>
      <c r="C26" s="13">
        <v>44722</v>
      </c>
      <c r="D26" s="13">
        <v>44695</v>
      </c>
      <c r="E26" s="13"/>
      <c r="F26" s="13"/>
      <c r="G26" s="1">
        <f t="shared" si="0"/>
        <v>-27</v>
      </c>
      <c r="H26" s="12">
        <f t="shared" si="1"/>
        <v>-137781</v>
      </c>
    </row>
    <row r="27" spans="1:8" x14ac:dyDescent="0.25">
      <c r="A27" s="19" t="s">
        <v>81</v>
      </c>
      <c r="B27" s="12">
        <v>85</v>
      </c>
      <c r="C27" s="13">
        <v>44725</v>
      </c>
      <c r="D27" s="13">
        <v>44701</v>
      </c>
      <c r="E27" s="13"/>
      <c r="F27" s="13"/>
      <c r="G27" s="1">
        <f t="shared" si="0"/>
        <v>-24</v>
      </c>
      <c r="H27" s="12">
        <f t="shared" si="1"/>
        <v>-2040</v>
      </c>
    </row>
    <row r="28" spans="1:8" x14ac:dyDescent="0.25">
      <c r="A28" s="19" t="s">
        <v>82</v>
      </c>
      <c r="B28" s="12">
        <v>440</v>
      </c>
      <c r="C28" s="13">
        <v>44725</v>
      </c>
      <c r="D28" s="13">
        <v>44701</v>
      </c>
      <c r="E28" s="13"/>
      <c r="F28" s="13"/>
      <c r="G28" s="1">
        <f t="shared" si="0"/>
        <v>-24</v>
      </c>
      <c r="H28" s="12">
        <f t="shared" si="1"/>
        <v>-10560</v>
      </c>
    </row>
    <row r="29" spans="1:8" x14ac:dyDescent="0.25">
      <c r="A29" s="19" t="s">
        <v>83</v>
      </c>
      <c r="B29" s="12">
        <v>295</v>
      </c>
      <c r="C29" s="13">
        <v>44725</v>
      </c>
      <c r="D29" s="13">
        <v>44701</v>
      </c>
      <c r="E29" s="13"/>
      <c r="F29" s="13"/>
      <c r="G29" s="1">
        <f t="shared" si="0"/>
        <v>-24</v>
      </c>
      <c r="H29" s="12">
        <f t="shared" si="1"/>
        <v>-7080</v>
      </c>
    </row>
    <row r="30" spans="1:8" x14ac:dyDescent="0.25">
      <c r="A30" s="19" t="s">
        <v>84</v>
      </c>
      <c r="B30" s="12">
        <v>3920</v>
      </c>
      <c r="C30" s="13">
        <v>44710</v>
      </c>
      <c r="D30" s="13">
        <v>44704</v>
      </c>
      <c r="E30" s="13"/>
      <c r="F30" s="13"/>
      <c r="G30" s="1">
        <f t="shared" si="0"/>
        <v>-6</v>
      </c>
      <c r="H30" s="12">
        <f t="shared" si="1"/>
        <v>-23520</v>
      </c>
    </row>
    <row r="31" spans="1:8" x14ac:dyDescent="0.25">
      <c r="A31" s="19" t="s">
        <v>85</v>
      </c>
      <c r="B31" s="12">
        <v>400</v>
      </c>
      <c r="C31" s="13">
        <v>44730</v>
      </c>
      <c r="D31" s="13">
        <v>44704</v>
      </c>
      <c r="E31" s="13"/>
      <c r="F31" s="13"/>
      <c r="G31" s="1">
        <f t="shared" si="0"/>
        <v>-26</v>
      </c>
      <c r="H31" s="12">
        <f t="shared" si="1"/>
        <v>-10400</v>
      </c>
    </row>
    <row r="32" spans="1:8" x14ac:dyDescent="0.25">
      <c r="A32" s="19" t="s">
        <v>86</v>
      </c>
      <c r="B32" s="12">
        <v>1200</v>
      </c>
      <c r="C32" s="13">
        <v>44750</v>
      </c>
      <c r="D32" s="13">
        <v>44709</v>
      </c>
      <c r="E32" s="13"/>
      <c r="F32" s="13"/>
      <c r="G32" s="1">
        <f t="shared" si="0"/>
        <v>-41</v>
      </c>
      <c r="H32" s="12">
        <f t="shared" si="1"/>
        <v>-49200</v>
      </c>
    </row>
    <row r="33" spans="1:8" x14ac:dyDescent="0.25">
      <c r="A33" s="19" t="s">
        <v>87</v>
      </c>
      <c r="B33" s="12">
        <v>1500</v>
      </c>
      <c r="C33" s="13">
        <v>44735</v>
      </c>
      <c r="D33" s="13">
        <v>44713</v>
      </c>
      <c r="E33" s="13"/>
      <c r="F33" s="13"/>
      <c r="G33" s="1">
        <f t="shared" si="0"/>
        <v>-22</v>
      </c>
      <c r="H33" s="12">
        <f t="shared" si="1"/>
        <v>-33000</v>
      </c>
    </row>
    <row r="34" spans="1:8" x14ac:dyDescent="0.25">
      <c r="A34" s="19" t="s">
        <v>88</v>
      </c>
      <c r="B34" s="12">
        <v>491.8</v>
      </c>
      <c r="C34" s="13">
        <v>44714</v>
      </c>
      <c r="D34" s="13">
        <v>44713</v>
      </c>
      <c r="E34" s="13"/>
      <c r="F34" s="13"/>
      <c r="G34" s="1">
        <f t="shared" si="0"/>
        <v>-1</v>
      </c>
      <c r="H34" s="12">
        <f t="shared" si="1"/>
        <v>-491.8</v>
      </c>
    </row>
    <row r="35" spans="1:8" x14ac:dyDescent="0.25">
      <c r="A35" s="19" t="s">
        <v>89</v>
      </c>
      <c r="B35" s="12">
        <v>67.12</v>
      </c>
      <c r="C35" s="13">
        <v>44717</v>
      </c>
      <c r="D35" s="13">
        <v>44713</v>
      </c>
      <c r="E35" s="13"/>
      <c r="F35" s="13"/>
      <c r="G35" s="1">
        <f t="shared" si="0"/>
        <v>-4</v>
      </c>
      <c r="H35" s="12">
        <f t="shared" si="1"/>
        <v>-268.48</v>
      </c>
    </row>
    <row r="36" spans="1:8" x14ac:dyDescent="0.25">
      <c r="A36" s="19" t="s">
        <v>90</v>
      </c>
      <c r="B36" s="12">
        <v>1500</v>
      </c>
      <c r="C36" s="13">
        <v>44734</v>
      </c>
      <c r="D36" s="13">
        <v>44713</v>
      </c>
      <c r="E36" s="13"/>
      <c r="F36" s="13"/>
      <c r="G36" s="1">
        <f t="shared" si="0"/>
        <v>-21</v>
      </c>
      <c r="H36" s="12">
        <f t="shared" si="1"/>
        <v>-31500</v>
      </c>
    </row>
    <row r="37" spans="1:8" x14ac:dyDescent="0.25">
      <c r="A37" s="19" t="s">
        <v>91</v>
      </c>
      <c r="B37" s="12">
        <v>3675.44</v>
      </c>
      <c r="C37" s="13">
        <v>44750</v>
      </c>
      <c r="D37" s="13">
        <v>44723</v>
      </c>
      <c r="E37" s="13"/>
      <c r="F37" s="13"/>
      <c r="G37" s="1">
        <f t="shared" si="0"/>
        <v>-27</v>
      </c>
      <c r="H37" s="12">
        <f t="shared" si="1"/>
        <v>-99236.88</v>
      </c>
    </row>
    <row r="38" spans="1:8" x14ac:dyDescent="0.25">
      <c r="A38" s="19" t="s">
        <v>92</v>
      </c>
      <c r="B38" s="12">
        <v>75.17</v>
      </c>
      <c r="C38" s="13">
        <v>44751</v>
      </c>
      <c r="D38" s="13">
        <v>44723</v>
      </c>
      <c r="E38" s="13"/>
      <c r="F38" s="13"/>
      <c r="G38" s="1">
        <f t="shared" si="0"/>
        <v>-28</v>
      </c>
      <c r="H38" s="12">
        <f t="shared" si="1"/>
        <v>-2104.7600000000002</v>
      </c>
    </row>
    <row r="39" spans="1:8" x14ac:dyDescent="0.25">
      <c r="A39" s="19" t="s">
        <v>93</v>
      </c>
      <c r="B39" s="12">
        <v>1264.9100000000001</v>
      </c>
      <c r="C39" s="13">
        <v>44750</v>
      </c>
      <c r="D39" s="13">
        <v>44723</v>
      </c>
      <c r="E39" s="13"/>
      <c r="F39" s="13"/>
      <c r="G39" s="1">
        <f t="shared" si="0"/>
        <v>-27</v>
      </c>
      <c r="H39" s="12">
        <f t="shared" si="1"/>
        <v>-34152.57</v>
      </c>
    </row>
    <row r="40" spans="1:8" x14ac:dyDescent="0.25">
      <c r="A40" s="19" t="s">
        <v>94</v>
      </c>
      <c r="B40" s="12">
        <v>863.64</v>
      </c>
      <c r="C40" s="13">
        <v>44756</v>
      </c>
      <c r="D40" s="13">
        <v>44733</v>
      </c>
      <c r="E40" s="13"/>
      <c r="F40" s="13"/>
      <c r="G40" s="1">
        <f t="shared" si="0"/>
        <v>-23</v>
      </c>
      <c r="H40" s="12">
        <f t="shared" si="1"/>
        <v>-19863.72</v>
      </c>
    </row>
    <row r="41" spans="1:8" x14ac:dyDescent="0.25">
      <c r="A41" s="19" t="s">
        <v>95</v>
      </c>
      <c r="B41" s="12">
        <v>45.45</v>
      </c>
      <c r="C41" s="13">
        <v>44756</v>
      </c>
      <c r="D41" s="13">
        <v>44733</v>
      </c>
      <c r="E41" s="13"/>
      <c r="F41" s="13"/>
      <c r="G41" s="1">
        <f t="shared" si="0"/>
        <v>-23</v>
      </c>
      <c r="H41" s="12">
        <f t="shared" si="1"/>
        <v>-1045.3500000000001</v>
      </c>
    </row>
    <row r="42" spans="1:8" x14ac:dyDescent="0.25">
      <c r="A42" s="19" t="s">
        <v>96</v>
      </c>
      <c r="B42" s="12">
        <v>200</v>
      </c>
      <c r="C42" s="13">
        <v>44756</v>
      </c>
      <c r="D42" s="13">
        <v>44733</v>
      </c>
      <c r="E42" s="13"/>
      <c r="F42" s="13"/>
      <c r="G42" s="1">
        <f t="shared" si="0"/>
        <v>-23</v>
      </c>
      <c r="H42" s="12">
        <f t="shared" si="1"/>
        <v>-4600</v>
      </c>
    </row>
    <row r="43" spans="1:8" x14ac:dyDescent="0.25">
      <c r="A43" s="19" t="s">
        <v>97</v>
      </c>
      <c r="B43" s="12">
        <v>85</v>
      </c>
      <c r="C43" s="13">
        <v>44756</v>
      </c>
      <c r="D43" s="13">
        <v>44733</v>
      </c>
      <c r="E43" s="13"/>
      <c r="F43" s="13"/>
      <c r="G43" s="1">
        <f t="shared" si="0"/>
        <v>-23</v>
      </c>
      <c r="H43" s="12">
        <f t="shared" si="1"/>
        <v>-1955</v>
      </c>
    </row>
    <row r="44" spans="1:8" x14ac:dyDescent="0.25">
      <c r="A44" s="19" t="s">
        <v>98</v>
      </c>
      <c r="B44" s="12">
        <v>685.26</v>
      </c>
      <c r="C44" s="13">
        <v>44759</v>
      </c>
      <c r="D44" s="13">
        <v>44733</v>
      </c>
      <c r="E44" s="13"/>
      <c r="F44" s="13"/>
      <c r="G44" s="1">
        <f t="shared" si="0"/>
        <v>-26</v>
      </c>
      <c r="H44" s="12">
        <f t="shared" si="1"/>
        <v>-17816.759999999998</v>
      </c>
    </row>
    <row r="45" spans="1:8" x14ac:dyDescent="0.25">
      <c r="A45" s="19" t="s">
        <v>99</v>
      </c>
      <c r="B45" s="12">
        <v>426.5</v>
      </c>
      <c r="C45" s="13">
        <v>44759</v>
      </c>
      <c r="D45" s="13">
        <v>44733</v>
      </c>
      <c r="E45" s="13"/>
      <c r="F45" s="13"/>
      <c r="G45" s="1">
        <f t="shared" si="0"/>
        <v>-26</v>
      </c>
      <c r="H45" s="12">
        <f t="shared" si="1"/>
        <v>-11089</v>
      </c>
    </row>
    <row r="46" spans="1:8" x14ac:dyDescent="0.25">
      <c r="A46" s="19" t="s">
        <v>100</v>
      </c>
      <c r="B46" s="12">
        <v>160</v>
      </c>
      <c r="C46" s="13">
        <v>44759</v>
      </c>
      <c r="D46" s="13">
        <v>44733</v>
      </c>
      <c r="E46" s="13"/>
      <c r="F46" s="13"/>
      <c r="G46" s="1">
        <f t="shared" si="0"/>
        <v>-26</v>
      </c>
      <c r="H46" s="12">
        <f t="shared" si="1"/>
        <v>-4160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31923.72</v>
      </c>
      <c r="C1">
        <f>COUNTA(A4:A353)</f>
        <v>13</v>
      </c>
      <c r="G1" s="16">
        <f>IF(B1&lt;&gt;0,H1/B1,0)</f>
        <v>17.130088222801103</v>
      </c>
      <c r="H1" s="15">
        <f>SUM(H4:H353)</f>
        <v>546856.14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101</v>
      </c>
      <c r="B4" s="12">
        <v>250</v>
      </c>
      <c r="C4" s="13">
        <v>44765</v>
      </c>
      <c r="D4" s="13">
        <v>44743</v>
      </c>
      <c r="E4" s="13"/>
      <c r="F4" s="13"/>
      <c r="G4" s="1">
        <f>D4-C4-(F4-E4)</f>
        <v>-22</v>
      </c>
      <c r="H4" s="12">
        <f>B4*G4</f>
        <v>-5500</v>
      </c>
    </row>
    <row r="5" spans="1:8" x14ac:dyDescent="0.25">
      <c r="A5" s="19" t="s">
        <v>102</v>
      </c>
      <c r="B5" s="12">
        <v>454.54</v>
      </c>
      <c r="C5" s="13">
        <v>44765</v>
      </c>
      <c r="D5" s="13">
        <v>44743</v>
      </c>
      <c r="E5" s="13"/>
      <c r="F5" s="13"/>
      <c r="G5" s="1">
        <f t="shared" ref="G5:G68" si="0">D5-C5-(F5-E5)</f>
        <v>-22</v>
      </c>
      <c r="H5" s="12">
        <f t="shared" ref="H5:H68" si="1">B5*G5</f>
        <v>-9999.880000000001</v>
      </c>
    </row>
    <row r="6" spans="1:8" x14ac:dyDescent="0.25">
      <c r="A6" s="19" t="s">
        <v>103</v>
      </c>
      <c r="B6" s="12">
        <v>2400</v>
      </c>
      <c r="C6" s="13">
        <v>44774</v>
      </c>
      <c r="D6" s="13">
        <v>44744</v>
      </c>
      <c r="E6" s="13"/>
      <c r="F6" s="13"/>
      <c r="G6" s="1">
        <f t="shared" si="0"/>
        <v>-30</v>
      </c>
      <c r="H6" s="12">
        <f t="shared" si="1"/>
        <v>-72000</v>
      </c>
    </row>
    <row r="7" spans="1:8" x14ac:dyDescent="0.25">
      <c r="A7" s="19" t="s">
        <v>104</v>
      </c>
      <c r="B7" s="12">
        <v>135</v>
      </c>
      <c r="C7" s="13">
        <v>44778</v>
      </c>
      <c r="D7" s="13">
        <v>44775</v>
      </c>
      <c r="E7" s="13"/>
      <c r="F7" s="13"/>
      <c r="G7" s="1">
        <f t="shared" si="0"/>
        <v>-3</v>
      </c>
      <c r="H7" s="12">
        <f t="shared" si="1"/>
        <v>-405</v>
      </c>
    </row>
    <row r="8" spans="1:8" x14ac:dyDescent="0.25">
      <c r="A8" s="19" t="s">
        <v>105</v>
      </c>
      <c r="B8" s="12">
        <v>403.2</v>
      </c>
      <c r="C8" s="13">
        <v>44786</v>
      </c>
      <c r="D8" s="13">
        <v>44775</v>
      </c>
      <c r="E8" s="13"/>
      <c r="F8" s="13"/>
      <c r="G8" s="1">
        <f t="shared" si="0"/>
        <v>-11</v>
      </c>
      <c r="H8" s="12">
        <f t="shared" si="1"/>
        <v>-4435.2</v>
      </c>
    </row>
    <row r="9" spans="1:8" x14ac:dyDescent="0.25">
      <c r="A9" s="19" t="s">
        <v>106</v>
      </c>
      <c r="B9" s="12">
        <v>94.14</v>
      </c>
      <c r="C9" s="13">
        <v>44777</v>
      </c>
      <c r="D9" s="13">
        <v>44775</v>
      </c>
      <c r="E9" s="13"/>
      <c r="F9" s="13"/>
      <c r="G9" s="1">
        <f t="shared" si="0"/>
        <v>-2</v>
      </c>
      <c r="H9" s="12">
        <f t="shared" si="1"/>
        <v>-188.28</v>
      </c>
    </row>
    <row r="10" spans="1:8" x14ac:dyDescent="0.25">
      <c r="A10" s="19" t="s">
        <v>107</v>
      </c>
      <c r="B10" s="12">
        <v>13000</v>
      </c>
      <c r="C10" s="13">
        <v>44781</v>
      </c>
      <c r="D10" s="13">
        <v>44781</v>
      </c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 t="s">
        <v>108</v>
      </c>
      <c r="B11" s="12">
        <v>575.51</v>
      </c>
      <c r="C11" s="13">
        <v>44804</v>
      </c>
      <c r="D11" s="13">
        <v>44782</v>
      </c>
      <c r="E11" s="13"/>
      <c r="F11" s="13"/>
      <c r="G11" s="1">
        <f t="shared" si="0"/>
        <v>-22</v>
      </c>
      <c r="H11" s="12">
        <f t="shared" si="1"/>
        <v>-12661.22</v>
      </c>
    </row>
    <row r="12" spans="1:8" x14ac:dyDescent="0.25">
      <c r="A12" s="19" t="s">
        <v>109</v>
      </c>
      <c r="B12" s="12">
        <v>530</v>
      </c>
      <c r="C12" s="13">
        <v>44834</v>
      </c>
      <c r="D12" s="13">
        <v>44810</v>
      </c>
      <c r="E12" s="13"/>
      <c r="F12" s="13"/>
      <c r="G12" s="1">
        <f t="shared" si="0"/>
        <v>-24</v>
      </c>
      <c r="H12" s="12">
        <f t="shared" si="1"/>
        <v>-12720</v>
      </c>
    </row>
    <row r="13" spans="1:8" x14ac:dyDescent="0.25">
      <c r="A13" s="19" t="s">
        <v>110</v>
      </c>
      <c r="B13" s="12">
        <v>533.33000000000004</v>
      </c>
      <c r="C13" s="13">
        <v>44636</v>
      </c>
      <c r="D13" s="13">
        <v>44824</v>
      </c>
      <c r="E13" s="13"/>
      <c r="F13" s="13"/>
      <c r="G13" s="1">
        <f t="shared" si="0"/>
        <v>188</v>
      </c>
      <c r="H13" s="12">
        <f t="shared" si="1"/>
        <v>100266.04000000001</v>
      </c>
    </row>
    <row r="14" spans="1:8" x14ac:dyDescent="0.25">
      <c r="A14" s="19" t="s">
        <v>111</v>
      </c>
      <c r="B14" s="12">
        <v>167.84</v>
      </c>
      <c r="C14" s="13">
        <v>44819</v>
      </c>
      <c r="D14" s="13">
        <v>44824</v>
      </c>
      <c r="E14" s="13"/>
      <c r="F14" s="13"/>
      <c r="G14" s="1">
        <f t="shared" si="0"/>
        <v>5</v>
      </c>
      <c r="H14" s="12">
        <f t="shared" si="1"/>
        <v>839.2</v>
      </c>
    </row>
    <row r="15" spans="1:8" x14ac:dyDescent="0.25">
      <c r="A15" s="19" t="s">
        <v>112</v>
      </c>
      <c r="B15" s="12">
        <v>762.16</v>
      </c>
      <c r="C15" s="13">
        <v>44846</v>
      </c>
      <c r="D15" s="13">
        <v>44824</v>
      </c>
      <c r="E15" s="13"/>
      <c r="F15" s="13"/>
      <c r="G15" s="1">
        <f t="shared" si="0"/>
        <v>-22</v>
      </c>
      <c r="H15" s="12">
        <f t="shared" si="1"/>
        <v>-16767.52</v>
      </c>
    </row>
    <row r="16" spans="1:8" x14ac:dyDescent="0.25">
      <c r="A16" s="19" t="s">
        <v>113</v>
      </c>
      <c r="B16" s="12">
        <v>12618</v>
      </c>
      <c r="C16" s="13">
        <v>44781</v>
      </c>
      <c r="D16" s="13">
        <v>44827</v>
      </c>
      <c r="E16" s="13"/>
      <c r="F16" s="13"/>
      <c r="G16" s="1">
        <f t="shared" si="0"/>
        <v>46</v>
      </c>
      <c r="H16" s="12">
        <f t="shared" si="1"/>
        <v>580428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45819.97</v>
      </c>
      <c r="C1">
        <f>COUNTA(A4:A353)</f>
        <v>20</v>
      </c>
      <c r="G1" s="16">
        <f>IF(B1&lt;&gt;0,H1/B1,0)</f>
        <v>48.435956854620379</v>
      </c>
      <c r="H1" s="15">
        <f>SUM(H4:H353)</f>
        <v>2219334.0900000003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114</v>
      </c>
      <c r="B4" s="12">
        <v>1200</v>
      </c>
      <c r="C4" s="13">
        <v>44863</v>
      </c>
      <c r="D4" s="13">
        <v>44835</v>
      </c>
      <c r="E4" s="13"/>
      <c r="F4" s="13"/>
      <c r="G4" s="1">
        <f>D4-C4-(F4-E4)</f>
        <v>-28</v>
      </c>
      <c r="H4" s="12">
        <f>B4*G4</f>
        <v>-33600</v>
      </c>
    </row>
    <row r="5" spans="1:8" x14ac:dyDescent="0.25">
      <c r="A5" s="19" t="s">
        <v>115</v>
      </c>
      <c r="B5" s="12">
        <v>436.66</v>
      </c>
      <c r="C5" s="13">
        <v>44805</v>
      </c>
      <c r="D5" s="13">
        <v>44853</v>
      </c>
      <c r="E5" s="13"/>
      <c r="F5" s="13"/>
      <c r="G5" s="1">
        <f t="shared" ref="G5:G68" si="0">D5-C5-(F5-E5)</f>
        <v>48</v>
      </c>
      <c r="H5" s="12">
        <f t="shared" ref="H5:H68" si="1">B5*G5</f>
        <v>20959.68</v>
      </c>
    </row>
    <row r="6" spans="1:8" x14ac:dyDescent="0.25">
      <c r="A6" s="19" t="s">
        <v>116</v>
      </c>
      <c r="B6" s="12">
        <v>3450</v>
      </c>
      <c r="C6" s="13">
        <v>44863</v>
      </c>
      <c r="D6" s="13">
        <v>44847</v>
      </c>
      <c r="E6" s="13"/>
      <c r="F6" s="13"/>
      <c r="G6" s="1">
        <f t="shared" si="0"/>
        <v>-16</v>
      </c>
      <c r="H6" s="12">
        <f t="shared" si="1"/>
        <v>-55200</v>
      </c>
    </row>
    <row r="7" spans="1:8" x14ac:dyDescent="0.25">
      <c r="A7" s="19" t="s">
        <v>117</v>
      </c>
      <c r="B7" s="12">
        <v>1410</v>
      </c>
      <c r="C7" s="13">
        <v>44872</v>
      </c>
      <c r="D7" s="13">
        <v>44847</v>
      </c>
      <c r="E7" s="13"/>
      <c r="F7" s="13"/>
      <c r="G7" s="1">
        <f t="shared" si="0"/>
        <v>-25</v>
      </c>
      <c r="H7" s="12">
        <f t="shared" si="1"/>
        <v>-35250</v>
      </c>
    </row>
    <row r="8" spans="1:8" x14ac:dyDescent="0.25">
      <c r="A8" s="19" t="s">
        <v>118</v>
      </c>
      <c r="B8" s="12">
        <v>3325</v>
      </c>
      <c r="C8" s="13">
        <v>44877</v>
      </c>
      <c r="D8" s="13">
        <v>44847</v>
      </c>
      <c r="E8" s="13"/>
      <c r="F8" s="13"/>
      <c r="G8" s="1">
        <f t="shared" si="0"/>
        <v>-30</v>
      </c>
      <c r="H8" s="12">
        <f t="shared" si="1"/>
        <v>-99750</v>
      </c>
    </row>
    <row r="9" spans="1:8" x14ac:dyDescent="0.25">
      <c r="A9" s="19" t="s">
        <v>119</v>
      </c>
      <c r="B9" s="12">
        <v>540.16</v>
      </c>
      <c r="C9" s="13">
        <v>44863</v>
      </c>
      <c r="D9" s="13">
        <v>44847</v>
      </c>
      <c r="E9" s="13"/>
      <c r="F9" s="13"/>
      <c r="G9" s="1">
        <f t="shared" si="0"/>
        <v>-16</v>
      </c>
      <c r="H9" s="12">
        <f t="shared" si="1"/>
        <v>-8642.56</v>
      </c>
    </row>
    <row r="10" spans="1:8" x14ac:dyDescent="0.25">
      <c r="A10" s="19" t="s">
        <v>120</v>
      </c>
      <c r="B10" s="12">
        <v>9.1999999999999993</v>
      </c>
      <c r="C10" s="13">
        <v>44900</v>
      </c>
      <c r="D10" s="13">
        <v>44870</v>
      </c>
      <c r="E10" s="13"/>
      <c r="F10" s="13"/>
      <c r="G10" s="1">
        <f t="shared" si="0"/>
        <v>-30</v>
      </c>
      <c r="H10" s="12">
        <f t="shared" si="1"/>
        <v>-276</v>
      </c>
    </row>
    <row r="11" spans="1:8" x14ac:dyDescent="0.25">
      <c r="A11" s="19" t="s">
        <v>121</v>
      </c>
      <c r="B11" s="12">
        <v>140</v>
      </c>
      <c r="C11" s="13">
        <v>44878</v>
      </c>
      <c r="D11" s="13">
        <v>44870</v>
      </c>
      <c r="E11" s="13"/>
      <c r="F11" s="13"/>
      <c r="G11" s="1">
        <f t="shared" si="0"/>
        <v>-8</v>
      </c>
      <c r="H11" s="12">
        <f t="shared" si="1"/>
        <v>-1120</v>
      </c>
    </row>
    <row r="12" spans="1:8" x14ac:dyDescent="0.25">
      <c r="A12" s="19" t="s">
        <v>122</v>
      </c>
      <c r="B12" s="12">
        <v>80</v>
      </c>
      <c r="C12" s="13">
        <v>44889</v>
      </c>
      <c r="D12" s="13">
        <v>44870</v>
      </c>
      <c r="E12" s="13"/>
      <c r="F12" s="13"/>
      <c r="G12" s="1">
        <f t="shared" si="0"/>
        <v>-19</v>
      </c>
      <c r="H12" s="12">
        <f t="shared" si="1"/>
        <v>-1520</v>
      </c>
    </row>
    <row r="13" spans="1:8" x14ac:dyDescent="0.25">
      <c r="A13" s="19" t="s">
        <v>123</v>
      </c>
      <c r="B13" s="12">
        <v>898</v>
      </c>
      <c r="C13" s="13">
        <v>44907</v>
      </c>
      <c r="D13" s="13">
        <v>44884</v>
      </c>
      <c r="E13" s="13"/>
      <c r="F13" s="13"/>
      <c r="G13" s="1">
        <f t="shared" si="0"/>
        <v>-23</v>
      </c>
      <c r="H13" s="12">
        <f t="shared" si="1"/>
        <v>-20654</v>
      </c>
    </row>
    <row r="14" spans="1:8" x14ac:dyDescent="0.25">
      <c r="A14" s="19" t="s">
        <v>124</v>
      </c>
      <c r="B14" s="12">
        <v>2100</v>
      </c>
      <c r="C14" s="13">
        <v>44863</v>
      </c>
      <c r="D14" s="13">
        <v>44884</v>
      </c>
      <c r="E14" s="13"/>
      <c r="F14" s="13"/>
      <c r="G14" s="1">
        <f t="shared" si="0"/>
        <v>21</v>
      </c>
      <c r="H14" s="12">
        <f t="shared" si="1"/>
        <v>44100</v>
      </c>
    </row>
    <row r="15" spans="1:8" x14ac:dyDescent="0.25">
      <c r="A15" s="19" t="s">
        <v>125</v>
      </c>
      <c r="B15" s="12">
        <v>549.66999999999996</v>
      </c>
      <c r="C15" s="13">
        <v>44921</v>
      </c>
      <c r="D15" s="13">
        <v>44895</v>
      </c>
      <c r="E15" s="13"/>
      <c r="F15" s="13"/>
      <c r="G15" s="1">
        <f t="shared" si="0"/>
        <v>-26</v>
      </c>
      <c r="H15" s="12">
        <f t="shared" si="1"/>
        <v>-14291.419999999998</v>
      </c>
    </row>
    <row r="16" spans="1:8" x14ac:dyDescent="0.25">
      <c r="A16" s="19" t="s">
        <v>126</v>
      </c>
      <c r="B16" s="12">
        <v>270</v>
      </c>
      <c r="C16" s="13">
        <v>44925</v>
      </c>
      <c r="D16" s="13">
        <v>44895</v>
      </c>
      <c r="E16" s="13"/>
      <c r="F16" s="13"/>
      <c r="G16" s="1">
        <f t="shared" si="0"/>
        <v>-30</v>
      </c>
      <c r="H16" s="12">
        <f t="shared" si="1"/>
        <v>-8100</v>
      </c>
    </row>
    <row r="17" spans="1:8" x14ac:dyDescent="0.25">
      <c r="A17" s="19" t="s">
        <v>127</v>
      </c>
      <c r="B17" s="12">
        <v>1694.16</v>
      </c>
      <c r="C17" s="13">
        <v>44927</v>
      </c>
      <c r="D17" s="13">
        <v>44898</v>
      </c>
      <c r="E17" s="13"/>
      <c r="F17" s="13"/>
      <c r="G17" s="1">
        <f t="shared" si="0"/>
        <v>-29</v>
      </c>
      <c r="H17" s="12">
        <f t="shared" si="1"/>
        <v>-49130.64</v>
      </c>
    </row>
    <row r="18" spans="1:8" x14ac:dyDescent="0.25">
      <c r="A18" s="19" t="s">
        <v>128</v>
      </c>
      <c r="B18" s="12">
        <v>1365.36</v>
      </c>
      <c r="C18" s="13">
        <v>44932</v>
      </c>
      <c r="D18" s="13">
        <v>44905</v>
      </c>
      <c r="E18" s="13"/>
      <c r="F18" s="13"/>
      <c r="G18" s="1">
        <f t="shared" si="0"/>
        <v>-27</v>
      </c>
      <c r="H18" s="12">
        <f t="shared" si="1"/>
        <v>-36864.719999999994</v>
      </c>
    </row>
    <row r="19" spans="1:8" x14ac:dyDescent="0.25">
      <c r="A19" s="19" t="s">
        <v>129</v>
      </c>
      <c r="B19" s="12">
        <v>1500</v>
      </c>
      <c r="C19" s="13">
        <v>44925</v>
      </c>
      <c r="D19" s="13">
        <v>44905</v>
      </c>
      <c r="E19" s="13"/>
      <c r="F19" s="13"/>
      <c r="G19" s="1">
        <f t="shared" si="0"/>
        <v>-20</v>
      </c>
      <c r="H19" s="12">
        <f t="shared" si="1"/>
        <v>-30000</v>
      </c>
    </row>
    <row r="20" spans="1:8" x14ac:dyDescent="0.25">
      <c r="A20" s="19" t="s">
        <v>130</v>
      </c>
      <c r="B20" s="12">
        <v>16.850000000000001</v>
      </c>
      <c r="C20" s="13">
        <v>44932</v>
      </c>
      <c r="D20" s="13">
        <v>44905</v>
      </c>
      <c r="E20" s="13"/>
      <c r="F20" s="13"/>
      <c r="G20" s="1">
        <f t="shared" si="0"/>
        <v>-27</v>
      </c>
      <c r="H20" s="12">
        <f t="shared" si="1"/>
        <v>-454.95000000000005</v>
      </c>
    </row>
    <row r="21" spans="1:8" x14ac:dyDescent="0.25">
      <c r="A21" s="19" t="s">
        <v>131</v>
      </c>
      <c r="B21" s="12">
        <v>25800</v>
      </c>
      <c r="C21" s="13">
        <v>44812</v>
      </c>
      <c r="D21" s="13">
        <v>44912</v>
      </c>
      <c r="E21" s="13"/>
      <c r="F21" s="13"/>
      <c r="G21" s="1">
        <f t="shared" si="0"/>
        <v>100</v>
      </c>
      <c r="H21" s="12">
        <f t="shared" si="1"/>
        <v>2580000</v>
      </c>
    </row>
    <row r="22" spans="1:8" x14ac:dyDescent="0.25">
      <c r="A22" s="19" t="s">
        <v>132</v>
      </c>
      <c r="B22" s="12">
        <v>44</v>
      </c>
      <c r="C22" s="13">
        <v>44935</v>
      </c>
      <c r="D22" s="13">
        <v>44909</v>
      </c>
      <c r="E22" s="13"/>
      <c r="F22" s="13"/>
      <c r="G22" s="1">
        <f t="shared" si="0"/>
        <v>-26</v>
      </c>
      <c r="H22" s="12">
        <f t="shared" si="1"/>
        <v>-1144</v>
      </c>
    </row>
    <row r="23" spans="1:8" x14ac:dyDescent="0.25">
      <c r="A23" s="19" t="s">
        <v>133</v>
      </c>
      <c r="B23" s="12">
        <v>990.91</v>
      </c>
      <c r="C23" s="13">
        <v>44935</v>
      </c>
      <c r="D23" s="13">
        <v>44905</v>
      </c>
      <c r="E23" s="13"/>
      <c r="F23" s="13"/>
      <c r="G23" s="1">
        <f t="shared" si="0"/>
        <v>-30</v>
      </c>
      <c r="H23" s="12">
        <f t="shared" si="1"/>
        <v>-29727.3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2023-01-23T09:00:53Z</dcterms:modified>
</cp:coreProperties>
</file>